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pastaEribeiro\Reg_aval-docentes\REG_AVA_DOC_2015\Pontos\"/>
    </mc:Choice>
  </mc:AlternateContent>
  <bookViews>
    <workbookView xWindow="-15" yWindow="30" windowWidth="11790" windowHeight="6480"/>
  </bookViews>
  <sheets>
    <sheet name="Resumo" sheetId="10" r:id="rId1"/>
    <sheet name="Grelha para n meses" sheetId="8" r:id="rId2"/>
  </sheets>
  <definedNames>
    <definedName name="_xlnm.Print_Titles" localSheetId="1">'Grelha para n meses'!$3:$4</definedName>
  </definedNames>
  <calcPr calcId="152511"/>
</workbook>
</file>

<file path=xl/calcChain.xml><?xml version="1.0" encoding="utf-8"?>
<calcChain xmlns="http://schemas.openxmlformats.org/spreadsheetml/2006/main">
  <c r="U3" i="8" l="1"/>
  <c r="M126" i="8" l="1"/>
  <c r="J126" i="8"/>
  <c r="H126" i="8"/>
  <c r="M115" i="8"/>
  <c r="M116" i="8"/>
  <c r="M117" i="8"/>
  <c r="M118" i="8"/>
  <c r="M119" i="8"/>
  <c r="M120" i="8"/>
  <c r="M121" i="8"/>
  <c r="M122" i="8"/>
  <c r="M123" i="8"/>
  <c r="J115" i="8"/>
  <c r="J116" i="8"/>
  <c r="J117" i="8"/>
  <c r="J118" i="8"/>
  <c r="J119" i="8"/>
  <c r="J120" i="8"/>
  <c r="J121" i="8"/>
  <c r="J122" i="8"/>
  <c r="J123" i="8"/>
  <c r="H115" i="8"/>
  <c r="H116" i="8"/>
  <c r="H117" i="8"/>
  <c r="H118" i="8"/>
  <c r="H119" i="8"/>
  <c r="H120" i="8"/>
  <c r="H121" i="8"/>
  <c r="H122" i="8"/>
  <c r="H123" i="8"/>
  <c r="M142" i="8" l="1"/>
  <c r="J142" i="8"/>
  <c r="H142" i="8"/>
  <c r="H53" i="8" l="1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" i="8"/>
  <c r="H7" i="8"/>
  <c r="H8" i="8"/>
  <c r="H5" i="8"/>
  <c r="H9" i="8" l="1"/>
  <c r="K9" i="8" s="1"/>
  <c r="J9" i="8"/>
  <c r="O125" i="8"/>
  <c r="M125" i="8"/>
  <c r="J125" i="8"/>
  <c r="M91" i="8"/>
  <c r="J91" i="8"/>
  <c r="H91" i="8"/>
  <c r="J92" i="8"/>
  <c r="M114" i="8" l="1"/>
  <c r="M124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3" i="8"/>
  <c r="M113" i="8"/>
  <c r="M110" i="8"/>
  <c r="M111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J114" i="8"/>
  <c r="J124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3" i="8"/>
  <c r="J113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H114" i="8"/>
  <c r="K114" i="8" s="1"/>
  <c r="N116" i="8"/>
  <c r="K118" i="8"/>
  <c r="K120" i="8"/>
  <c r="N122" i="8"/>
  <c r="H124" i="8"/>
  <c r="N124" i="8" s="1"/>
  <c r="N126" i="8"/>
  <c r="H127" i="8"/>
  <c r="H128" i="8"/>
  <c r="K128" i="8" s="1"/>
  <c r="H129" i="8"/>
  <c r="H130" i="8"/>
  <c r="N130" i="8" s="1"/>
  <c r="H131" i="8"/>
  <c r="H132" i="8"/>
  <c r="K132" i="8" s="1"/>
  <c r="H133" i="8"/>
  <c r="H134" i="8"/>
  <c r="K134" i="8" s="1"/>
  <c r="H135" i="8"/>
  <c r="H136" i="8"/>
  <c r="K136" i="8" s="1"/>
  <c r="H137" i="8"/>
  <c r="H138" i="8"/>
  <c r="K138" i="8" s="1"/>
  <c r="H139" i="8"/>
  <c r="K139" i="8" s="1"/>
  <c r="H140" i="8"/>
  <c r="K140" i="8" s="1"/>
  <c r="H141" i="8"/>
  <c r="H143" i="8"/>
  <c r="K143" i="8" s="1"/>
  <c r="H113" i="8"/>
  <c r="N113" i="8" s="1"/>
  <c r="H110" i="8"/>
  <c r="K110" i="8" s="1"/>
  <c r="H111" i="8"/>
  <c r="K111" i="8" s="1"/>
  <c r="H93" i="8"/>
  <c r="K93" i="8" s="1"/>
  <c r="H94" i="8"/>
  <c r="H95" i="8"/>
  <c r="N95" i="8" s="1"/>
  <c r="H96" i="8"/>
  <c r="H97" i="8"/>
  <c r="N97" i="8" s="1"/>
  <c r="H98" i="8"/>
  <c r="H99" i="8"/>
  <c r="K99" i="8" s="1"/>
  <c r="H100" i="8"/>
  <c r="H101" i="8"/>
  <c r="K101" i="8" s="1"/>
  <c r="H102" i="8"/>
  <c r="K102" i="8" s="1"/>
  <c r="H103" i="8"/>
  <c r="K103" i="8" s="1"/>
  <c r="H104" i="8"/>
  <c r="H105" i="8"/>
  <c r="K105" i="8" s="1"/>
  <c r="H106" i="8"/>
  <c r="H107" i="8"/>
  <c r="N107" i="8" s="1"/>
  <c r="H108" i="8"/>
  <c r="N109" i="8"/>
  <c r="N91" i="8"/>
  <c r="H10" i="8"/>
  <c r="K10" i="8" s="1"/>
  <c r="H11" i="8"/>
  <c r="H12" i="8"/>
  <c r="K12" i="8" s="1"/>
  <c r="H13" i="8"/>
  <c r="H14" i="8"/>
  <c r="H15" i="8"/>
  <c r="H16" i="8"/>
  <c r="N16" i="8" s="1"/>
  <c r="H17" i="8"/>
  <c r="N17" i="8" s="1"/>
  <c r="H18" i="8"/>
  <c r="N18" i="8" s="1"/>
  <c r="H19" i="8"/>
  <c r="H20" i="8"/>
  <c r="K20" i="8" s="1"/>
  <c r="H21" i="8"/>
  <c r="H22" i="8"/>
  <c r="N22" i="8" s="1"/>
  <c r="H23" i="8"/>
  <c r="H24" i="8"/>
  <c r="N24" i="8" s="1"/>
  <c r="H25" i="8"/>
  <c r="K25" i="8" s="1"/>
  <c r="H26" i="8"/>
  <c r="N26" i="8" s="1"/>
  <c r="H27" i="8"/>
  <c r="H28" i="8"/>
  <c r="K28" i="8" s="1"/>
  <c r="H29" i="8"/>
  <c r="H30" i="8"/>
  <c r="H31" i="8"/>
  <c r="H32" i="8"/>
  <c r="N32" i="8" s="1"/>
  <c r="H33" i="8"/>
  <c r="K33" i="8" s="1"/>
  <c r="H34" i="8"/>
  <c r="N34" i="8" s="1"/>
  <c r="H35" i="8"/>
  <c r="H36" i="8"/>
  <c r="K36" i="8" s="1"/>
  <c r="H37" i="8"/>
  <c r="H38" i="8"/>
  <c r="N38" i="8" s="1"/>
  <c r="H39" i="8"/>
  <c r="H40" i="8"/>
  <c r="N40" i="8" s="1"/>
  <c r="H41" i="8"/>
  <c r="K41" i="8" s="1"/>
  <c r="H42" i="8"/>
  <c r="K42" i="8" s="1"/>
  <c r="H43" i="8"/>
  <c r="H44" i="8"/>
  <c r="K44" i="8" s="1"/>
  <c r="H45" i="8"/>
  <c r="H46" i="8"/>
  <c r="H47" i="8"/>
  <c r="H48" i="8"/>
  <c r="N48" i="8" s="1"/>
  <c r="H49" i="8"/>
  <c r="N49" i="8" s="1"/>
  <c r="H50" i="8"/>
  <c r="N50" i="8" s="1"/>
  <c r="H51" i="8"/>
  <c r="H52" i="8"/>
  <c r="K52" i="8" s="1"/>
  <c r="H67" i="8"/>
  <c r="H68" i="8"/>
  <c r="K68" i="8" s="1"/>
  <c r="H69" i="8"/>
  <c r="H70" i="8"/>
  <c r="N70" i="8" s="1"/>
  <c r="H71" i="8"/>
  <c r="K71" i="8" s="1"/>
  <c r="H72" i="8"/>
  <c r="N72" i="8" s="1"/>
  <c r="H73" i="8"/>
  <c r="H74" i="8"/>
  <c r="K74" i="8" s="1"/>
  <c r="H75" i="8"/>
  <c r="H76" i="8"/>
  <c r="N76" i="8" s="1"/>
  <c r="H77" i="8"/>
  <c r="H78" i="8"/>
  <c r="N78" i="8" s="1"/>
  <c r="H79" i="8"/>
  <c r="H80" i="8"/>
  <c r="N80" i="8" s="1"/>
  <c r="H81" i="8"/>
  <c r="H82" i="8"/>
  <c r="K82" i="8" s="1"/>
  <c r="H83" i="8"/>
  <c r="H84" i="8"/>
  <c r="N84" i="8" s="1"/>
  <c r="H85" i="8"/>
  <c r="H86" i="8"/>
  <c r="N86" i="8" s="1"/>
  <c r="H87" i="8"/>
  <c r="N87" i="8" s="1"/>
  <c r="H88" i="8"/>
  <c r="N88" i="8" s="1"/>
  <c r="H89" i="8"/>
  <c r="N14" i="8"/>
  <c r="N30" i="8"/>
  <c r="K34" i="8"/>
  <c r="N46" i="8"/>
  <c r="N54" i="8"/>
  <c r="N56" i="8"/>
  <c r="K58" i="8"/>
  <c r="K60" i="8"/>
  <c r="N62" i="8"/>
  <c r="N64" i="8"/>
  <c r="K66" i="8"/>
  <c r="K5" i="8"/>
  <c r="O5" i="8" s="1"/>
  <c r="O9" i="8"/>
  <c r="N10" i="8"/>
  <c r="K11" i="8"/>
  <c r="N11" i="8"/>
  <c r="K13" i="8"/>
  <c r="N13" i="8"/>
  <c r="K14" i="8"/>
  <c r="K15" i="8"/>
  <c r="N15" i="8"/>
  <c r="K17" i="8"/>
  <c r="K19" i="8"/>
  <c r="N19" i="8"/>
  <c r="K21" i="8"/>
  <c r="N21" i="8"/>
  <c r="K22" i="8"/>
  <c r="K23" i="8"/>
  <c r="N23" i="8"/>
  <c r="K27" i="8"/>
  <c r="N27" i="8"/>
  <c r="K29" i="8"/>
  <c r="N29" i="8"/>
  <c r="K30" i="8"/>
  <c r="K31" i="8"/>
  <c r="N31" i="8"/>
  <c r="K35" i="8"/>
  <c r="N35" i="8"/>
  <c r="K37" i="8"/>
  <c r="N37" i="8"/>
  <c r="K38" i="8"/>
  <c r="K39" i="8"/>
  <c r="N39" i="8"/>
  <c r="N41" i="8"/>
  <c r="N42" i="8"/>
  <c r="K43" i="8"/>
  <c r="N43" i="8"/>
  <c r="K45" i="8"/>
  <c r="N45" i="8"/>
  <c r="K46" i="8"/>
  <c r="K47" i="8"/>
  <c r="N47" i="8"/>
  <c r="K49" i="8"/>
  <c r="K51" i="8"/>
  <c r="N51" i="8"/>
  <c r="K53" i="8"/>
  <c r="N53" i="8"/>
  <c r="K54" i="8"/>
  <c r="K55" i="8"/>
  <c r="N55" i="8"/>
  <c r="K56" i="8"/>
  <c r="K57" i="8"/>
  <c r="N57" i="8"/>
  <c r="N58" i="8"/>
  <c r="K59" i="8"/>
  <c r="N59" i="8"/>
  <c r="N60" i="8"/>
  <c r="K61" i="8"/>
  <c r="N61" i="8"/>
  <c r="K62" i="8"/>
  <c r="K63" i="8"/>
  <c r="N63" i="8"/>
  <c r="K64" i="8"/>
  <c r="K65" i="8"/>
  <c r="N65" i="8"/>
  <c r="N66" i="8"/>
  <c r="K67" i="8"/>
  <c r="N67" i="8"/>
  <c r="K69" i="8"/>
  <c r="N69" i="8"/>
  <c r="N71" i="8"/>
  <c r="K72" i="8"/>
  <c r="K73" i="8"/>
  <c r="N73" i="8"/>
  <c r="K75" i="8"/>
  <c r="N75" i="8"/>
  <c r="K77" i="8"/>
  <c r="N77" i="8"/>
  <c r="K79" i="8"/>
  <c r="N79" i="8"/>
  <c r="K81" i="8"/>
  <c r="N81" i="8"/>
  <c r="K83" i="8"/>
  <c r="N83" i="8"/>
  <c r="K85" i="8"/>
  <c r="N85" i="8"/>
  <c r="K87" i="8"/>
  <c r="K89" i="8"/>
  <c r="N89" i="8"/>
  <c r="K91" i="8"/>
  <c r="K92" i="8"/>
  <c r="O92" i="8" s="1"/>
  <c r="K94" i="8"/>
  <c r="N94" i="8"/>
  <c r="K96" i="8"/>
  <c r="N96" i="8"/>
  <c r="K98" i="8"/>
  <c r="N98" i="8"/>
  <c r="N99" i="8"/>
  <c r="K100" i="8"/>
  <c r="N100" i="8"/>
  <c r="K104" i="8"/>
  <c r="N104" i="8"/>
  <c r="K106" i="8"/>
  <c r="N106" i="8"/>
  <c r="K107" i="8"/>
  <c r="K108" i="8"/>
  <c r="N108" i="8"/>
  <c r="K109" i="8"/>
  <c r="O109" i="8"/>
  <c r="N110" i="8"/>
  <c r="N111" i="8"/>
  <c r="K113" i="8"/>
  <c r="K115" i="8"/>
  <c r="N115" i="8"/>
  <c r="K116" i="8"/>
  <c r="O116" i="8" s="1"/>
  <c r="K117" i="8"/>
  <c r="N117" i="8"/>
  <c r="N118" i="8"/>
  <c r="K119" i="8"/>
  <c r="N119" i="8"/>
  <c r="N120" i="8"/>
  <c r="K121" i="8"/>
  <c r="N121" i="8"/>
  <c r="K122" i="8"/>
  <c r="K123" i="8"/>
  <c r="N123" i="8"/>
  <c r="K124" i="8"/>
  <c r="K125" i="8"/>
  <c r="N125" i="8"/>
  <c r="K126" i="8"/>
  <c r="K127" i="8"/>
  <c r="N127" i="8"/>
  <c r="N128" i="8"/>
  <c r="K129" i="8"/>
  <c r="N129" i="8"/>
  <c r="K131" i="8"/>
  <c r="N131" i="8"/>
  <c r="K133" i="8"/>
  <c r="N133" i="8"/>
  <c r="N134" i="8"/>
  <c r="K135" i="8"/>
  <c r="N135" i="8"/>
  <c r="N136" i="8"/>
  <c r="K137" i="8"/>
  <c r="N137" i="8"/>
  <c r="N138" i="8"/>
  <c r="K141" i="8"/>
  <c r="N141" i="8"/>
  <c r="K142" i="8"/>
  <c r="N142" i="8"/>
  <c r="N143" i="8"/>
  <c r="K26" i="8" l="1"/>
  <c r="N140" i="8"/>
  <c r="N33" i="8"/>
  <c r="K80" i="8"/>
  <c r="K50" i="8"/>
  <c r="O50" i="8" s="1"/>
  <c r="K18" i="8"/>
  <c r="N103" i="8"/>
  <c r="N25" i="8"/>
  <c r="O25" i="8" s="1"/>
  <c r="N139" i="8"/>
  <c r="N102" i="8"/>
  <c r="K88" i="8"/>
  <c r="N132" i="8"/>
  <c r="K95" i="8"/>
  <c r="O95" i="8" s="1"/>
  <c r="K130" i="8"/>
  <c r="O130" i="8" s="1"/>
  <c r="N114" i="8"/>
  <c r="O114" i="8" s="1"/>
  <c r="N105" i="8"/>
  <c r="O105" i="8" s="1"/>
  <c r="N101" i="8"/>
  <c r="O101" i="8" s="1"/>
  <c r="K97" i="8"/>
  <c r="O97" i="8" s="1"/>
  <c r="N93" i="8"/>
  <c r="O93" i="8" s="1"/>
  <c r="K84" i="8"/>
  <c r="K76" i="8"/>
  <c r="O76" i="8" s="1"/>
  <c r="N68" i="8"/>
  <c r="N52" i="8"/>
  <c r="O52" i="8" s="1"/>
  <c r="K48" i="8"/>
  <c r="O48" i="8" s="1"/>
  <c r="N44" i="8"/>
  <c r="O44" i="8" s="1"/>
  <c r="K40" i="8"/>
  <c r="N36" i="8"/>
  <c r="O36" i="8" s="1"/>
  <c r="K32" i="8"/>
  <c r="N28" i="8"/>
  <c r="O28" i="8" s="1"/>
  <c r="K24" i="8"/>
  <c r="N20" i="8"/>
  <c r="O20" i="8" s="1"/>
  <c r="K16" i="8"/>
  <c r="O16" i="8" s="1"/>
  <c r="N12" i="8"/>
  <c r="O12" i="8" s="1"/>
  <c r="O117" i="8"/>
  <c r="O115" i="8"/>
  <c r="O10" i="8"/>
  <c r="O131" i="8"/>
  <c r="O129" i="8"/>
  <c r="O119" i="8"/>
  <c r="O57" i="8"/>
  <c r="O33" i="8"/>
  <c r="O29" i="8"/>
  <c r="O113" i="8"/>
  <c r="O142" i="8"/>
  <c r="O134" i="8"/>
  <c r="O19" i="8"/>
  <c r="O138" i="8"/>
  <c r="O136" i="8"/>
  <c r="O135" i="8"/>
  <c r="O100" i="8"/>
  <c r="O73" i="8"/>
  <c r="O107" i="8"/>
  <c r="O111" i="8"/>
  <c r="O126" i="8"/>
  <c r="O124" i="8"/>
  <c r="O122" i="8"/>
  <c r="O120" i="8"/>
  <c r="O143" i="8"/>
  <c r="O140" i="8"/>
  <c r="O139" i="8"/>
  <c r="O127" i="8"/>
  <c r="O102" i="8"/>
  <c r="O98" i="8"/>
  <c r="O69" i="8"/>
  <c r="O61" i="8"/>
  <c r="O51" i="8"/>
  <c r="O49" i="8"/>
  <c r="O43" i="8"/>
  <c r="O41" i="8"/>
  <c r="O35" i="8"/>
  <c r="O17" i="8"/>
  <c r="O13" i="8"/>
  <c r="O132" i="8"/>
  <c r="O128" i="8"/>
  <c r="O118" i="8"/>
  <c r="O103" i="8"/>
  <c r="O99" i="8"/>
  <c r="O121" i="8"/>
  <c r="O106" i="8"/>
  <c r="O96" i="8"/>
  <c r="O94" i="8"/>
  <c r="K86" i="8"/>
  <c r="O86" i="8" s="1"/>
  <c r="O83" i="8"/>
  <c r="N82" i="8"/>
  <c r="O82" i="8" s="1"/>
  <c r="K78" i="8"/>
  <c r="O78" i="8" s="1"/>
  <c r="O75" i="8"/>
  <c r="N74" i="8"/>
  <c r="O74" i="8" s="1"/>
  <c r="K70" i="8"/>
  <c r="O70" i="8" s="1"/>
  <c r="O91" i="8"/>
  <c r="O141" i="8"/>
  <c r="O137" i="8"/>
  <c r="O133" i="8"/>
  <c r="O123" i="8"/>
  <c r="O110" i="8"/>
  <c r="O108" i="8"/>
  <c r="O104" i="8"/>
  <c r="O87" i="8"/>
  <c r="O81" i="8"/>
  <c r="O79" i="8"/>
  <c r="O67" i="8"/>
  <c r="O65" i="8"/>
  <c r="O59" i="8"/>
  <c r="O53" i="8"/>
  <c r="O45" i="8"/>
  <c r="O37" i="8"/>
  <c r="O27" i="8"/>
  <c r="O21" i="8"/>
  <c r="O11" i="8"/>
  <c r="O62" i="8"/>
  <c r="O54" i="8"/>
  <c r="O46" i="8"/>
  <c r="O38" i="8"/>
  <c r="O30" i="8"/>
  <c r="O22" i="8"/>
  <c r="O14" i="8"/>
  <c r="O88" i="8"/>
  <c r="O84" i="8"/>
  <c r="O42" i="8"/>
  <c r="O89" i="8"/>
  <c r="O85" i="8"/>
  <c r="O77" i="8"/>
  <c r="O71" i="8"/>
  <c r="O63" i="8"/>
  <c r="O55" i="8"/>
  <c r="O47" i="8"/>
  <c r="O39" i="8"/>
  <c r="O31" i="8"/>
  <c r="O23" i="8"/>
  <c r="O15" i="8"/>
  <c r="O80" i="8"/>
  <c r="O66" i="8"/>
  <c r="O58" i="8"/>
  <c r="O34" i="8"/>
  <c r="O26" i="8"/>
  <c r="O18" i="8"/>
  <c r="O72" i="8"/>
  <c r="O68" i="8"/>
  <c r="O64" i="8"/>
  <c r="O60" i="8"/>
  <c r="O56" i="8"/>
  <c r="O40" i="8"/>
  <c r="O32" i="8"/>
  <c r="O24" i="8"/>
  <c r="O144" i="8" l="1"/>
  <c r="O112" i="8"/>
  <c r="O90" i="8"/>
  <c r="O145" i="8" l="1"/>
  <c r="D7" i="10" l="1"/>
  <c r="B7" i="10"/>
  <c r="C7" i="10"/>
  <c r="S4" i="8" l="1"/>
  <c r="S5" i="8" s="1"/>
  <c r="E7" i="10"/>
  <c r="E8" i="10" s="1"/>
  <c r="T4" i="8"/>
  <c r="T5" i="8" s="1"/>
  <c r="R4" i="8" l="1"/>
  <c r="R5" i="8" s="1"/>
  <c r="U5" i="8" s="1"/>
  <c r="U4" i="8" l="1"/>
</calcChain>
</file>

<file path=xl/sharedStrings.xml><?xml version="1.0" encoding="utf-8"?>
<sst xmlns="http://schemas.openxmlformats.org/spreadsheetml/2006/main" count="495" uniqueCount="387">
  <si>
    <t>Responsável por laboratórios, oficinas ou salas de aula específicas</t>
  </si>
  <si>
    <t>Responsável por unidade curricular e pela elaboração de programas</t>
  </si>
  <si>
    <t>Relator no processo de avaliação de desempenho do pessoal docente</t>
  </si>
  <si>
    <t>Planeamento e organização de estágios curriculares, práticas pedagógicas e ensinos clínicos</t>
  </si>
  <si>
    <t>Organização de visitas de estudos/aulas abertas devidamente autorizadas pelos órgãos competentes</t>
  </si>
  <si>
    <t>Resultados da avaliação do desempenho pedagógico dos docentes por estes e pelos estudantes, levada a cabo pelos Conselhos Pedagógicos nos termos da lei</t>
  </si>
  <si>
    <t>Coordenador de Departamento (ou estrutura com funções equivalentes)</t>
  </si>
  <si>
    <t>Participação em grupo de trabalho formalmente nomeado por órgão estatutário ou departamento (ou estrutura com funções equivalentes), com apresentação de relatório final</t>
  </si>
  <si>
    <t>Coordenador de Curso</t>
  </si>
  <si>
    <t>Coordenador de Secção</t>
  </si>
  <si>
    <t>Participação em júri de aquisição bens e serviços e empreitadas e afins</t>
  </si>
  <si>
    <t>Manuais e livros de apoio à docência ou antologias comentadas, publicados</t>
  </si>
  <si>
    <t>Participação na elaboração de programas de unidades curriculares</t>
  </si>
  <si>
    <t xml:space="preserve">Orientação e acompanhamento de alunos em ensino clínico e prática pedagógica </t>
  </si>
  <si>
    <t>Tradução de livro para publicação</t>
  </si>
  <si>
    <t>Orientação e acompanhamento de estágios curriculares</t>
  </si>
  <si>
    <t>Área</t>
  </si>
  <si>
    <t>Técnico-Científica</t>
  </si>
  <si>
    <t>Pedagógica</t>
  </si>
  <si>
    <t>Organizacional</t>
  </si>
  <si>
    <t>Membro de unidades de investigação em funcionamento no IPL</t>
  </si>
  <si>
    <t>Membro de júris de recrutamento de pessoal docente (no IPL ou noutras instituições nomeado pelo IPL ou por quem de direito)</t>
  </si>
  <si>
    <t>Membro de júris de recrutamento de pessoal não docente (no IPL ou noutras instituições nomeado pelo IPL ou por quem de direito)</t>
  </si>
  <si>
    <t>Dimensão</t>
  </si>
  <si>
    <t>Experiência Profissional no ensino superior politécnico e universitário</t>
  </si>
  <si>
    <t>por ano</t>
  </si>
  <si>
    <t>por unidade curricular</t>
  </si>
  <si>
    <t xml:space="preserve"> por visita ou aula</t>
  </si>
  <si>
    <t>Nº médio anual &gt; 2</t>
  </si>
  <si>
    <t>Critérios</t>
  </si>
  <si>
    <t>Total</t>
  </si>
  <si>
    <t xml:space="preserve">Participação em Órgãos Colegiais e Responsabilidade académica </t>
  </si>
  <si>
    <t>por participação</t>
  </si>
  <si>
    <t xml:space="preserve"> por manual</t>
  </si>
  <si>
    <t>por comissão/ grupo</t>
  </si>
  <si>
    <t>por ano completo</t>
  </si>
  <si>
    <t>Experiência Profissional</t>
  </si>
  <si>
    <t>Experiência e Dedicação à Docência</t>
  </si>
  <si>
    <t>por ano completo e órgão</t>
  </si>
  <si>
    <t xml:space="preserve">por participação </t>
  </si>
  <si>
    <t>Agregação</t>
  </si>
  <si>
    <t>Unidade de contagem</t>
  </si>
  <si>
    <t>Carreira</t>
  </si>
  <si>
    <r>
      <t xml:space="preserve">Participação em congressos de investigação de </t>
    </r>
    <r>
      <rPr>
        <b/>
        <sz val="6"/>
        <rFont val="Arial"/>
        <family val="2"/>
      </rPr>
      <t>âmbito nacional, com apresentação</t>
    </r>
    <r>
      <rPr>
        <sz val="6"/>
        <rFont val="Arial"/>
        <family val="2"/>
      </rPr>
      <t xml:space="preserve"> de comunicação, </t>
    </r>
    <r>
      <rPr>
        <b/>
        <sz val="6"/>
        <rFont val="Arial"/>
        <family val="2"/>
      </rPr>
      <t>publicação</t>
    </r>
    <r>
      <rPr>
        <sz val="6"/>
        <rFont val="Arial"/>
        <family val="2"/>
      </rPr>
      <t xml:space="preserve"> e </t>
    </r>
    <r>
      <rPr>
        <b/>
        <sz val="6"/>
        <rFont val="Arial"/>
        <family val="2"/>
      </rPr>
      <t>com "peer review"</t>
    </r>
    <r>
      <rPr>
        <sz val="6"/>
        <rFont val="Arial"/>
        <family val="2"/>
      </rPr>
      <t xml:space="preserve"> </t>
    </r>
  </si>
  <si>
    <r>
      <t xml:space="preserve">Participação em congressos de investigação de </t>
    </r>
    <r>
      <rPr>
        <b/>
        <sz val="6"/>
        <rFont val="Arial"/>
        <family val="2"/>
      </rPr>
      <t>âmbito internacional, com apresentação</t>
    </r>
    <r>
      <rPr>
        <sz val="6"/>
        <rFont val="Arial"/>
        <family val="2"/>
      </rPr>
      <t xml:space="preserve"> de comunicação, </t>
    </r>
    <r>
      <rPr>
        <b/>
        <sz val="6"/>
        <rFont val="Arial"/>
        <family val="2"/>
      </rPr>
      <t>publicação</t>
    </r>
    <r>
      <rPr>
        <sz val="6"/>
        <rFont val="Arial"/>
        <family val="2"/>
      </rPr>
      <t xml:space="preserve"> e </t>
    </r>
    <r>
      <rPr>
        <b/>
        <sz val="6"/>
        <rFont val="Arial"/>
        <family val="2"/>
      </rPr>
      <t>com "peer review"</t>
    </r>
    <r>
      <rPr>
        <sz val="6"/>
        <rFont val="Arial"/>
        <family val="2"/>
      </rPr>
      <t xml:space="preserve"> </t>
    </r>
  </si>
  <si>
    <t>por comunicação</t>
  </si>
  <si>
    <t>por artigo publicado</t>
  </si>
  <si>
    <t>por artigo revisto</t>
  </si>
  <si>
    <r>
      <t xml:space="preserve">Revisor de  artigo de revista científica de </t>
    </r>
    <r>
      <rPr>
        <b/>
        <sz val="6"/>
        <rFont val="Arial"/>
        <family val="2"/>
      </rPr>
      <t>âmbito nacional</t>
    </r>
  </si>
  <si>
    <r>
      <t xml:space="preserve">Revisor de  artigo de revista científica de </t>
    </r>
    <r>
      <rPr>
        <b/>
        <sz val="6"/>
        <rFont val="Arial"/>
        <family val="2"/>
      </rPr>
      <t>âmbito internacional</t>
    </r>
  </si>
  <si>
    <t>por edição</t>
  </si>
  <si>
    <t>por publicação</t>
  </si>
  <si>
    <r>
      <t xml:space="preserve">Publicação de artigos em revista nacional de circulação </t>
    </r>
    <r>
      <rPr>
        <b/>
        <sz val="6"/>
        <rFont val="Arial"/>
        <family val="2"/>
      </rPr>
      <t>nacional com "peer review"</t>
    </r>
  </si>
  <si>
    <r>
      <t>Publicação de artigos em revista de circulação</t>
    </r>
    <r>
      <rPr>
        <b/>
        <sz val="6"/>
        <rFont val="Arial"/>
        <family val="2"/>
      </rPr>
      <t xml:space="preserve"> internacional com "peer review"</t>
    </r>
  </si>
  <si>
    <r>
      <t xml:space="preserve">Publicação de artigos em revista nacional de circulação </t>
    </r>
    <r>
      <rPr>
        <b/>
        <sz val="6"/>
        <rFont val="Arial"/>
        <family val="2"/>
      </rPr>
      <t>nacional ou internacional sem "peer review"</t>
    </r>
  </si>
  <si>
    <t>por concessão</t>
  </si>
  <si>
    <r>
      <t xml:space="preserve">Concessão de patente </t>
    </r>
    <r>
      <rPr>
        <b/>
        <sz val="6"/>
        <rFont val="Arial"/>
        <family val="2"/>
      </rPr>
      <t>internacional</t>
    </r>
  </si>
  <si>
    <r>
      <t xml:space="preserve">Concessão de patente </t>
    </r>
    <r>
      <rPr>
        <b/>
        <sz val="6"/>
        <rFont val="Arial"/>
        <family val="2"/>
      </rPr>
      <t>nacional</t>
    </r>
  </si>
  <si>
    <r>
      <t xml:space="preserve">Participação em corpo editorial de revista científica </t>
    </r>
    <r>
      <rPr>
        <b/>
        <sz val="6"/>
        <rFont val="Arial"/>
        <family val="2"/>
      </rPr>
      <t>nacional</t>
    </r>
  </si>
  <si>
    <r>
      <t xml:space="preserve">Participação em corpo editorial de revista científica </t>
    </r>
    <r>
      <rPr>
        <b/>
        <sz val="6"/>
        <rFont val="Arial"/>
        <family val="2"/>
      </rPr>
      <t>internacional</t>
    </r>
  </si>
  <si>
    <t>por livro</t>
  </si>
  <si>
    <t>por capítulo</t>
  </si>
  <si>
    <r>
      <t xml:space="preserve">Revisão de livro científico de âmbito </t>
    </r>
    <r>
      <rPr>
        <b/>
        <sz val="6"/>
        <rFont val="Arial"/>
        <family val="2"/>
      </rPr>
      <t>internacional</t>
    </r>
  </si>
  <si>
    <r>
      <t xml:space="preserve">Revisão de livro científico de âmbito </t>
    </r>
    <r>
      <rPr>
        <b/>
        <sz val="6"/>
        <rFont val="Arial"/>
        <family val="2"/>
      </rPr>
      <t>nacional</t>
    </r>
  </si>
  <si>
    <r>
      <t xml:space="preserve">Elaboração de relatório científico, técnico, cultural ou artístico para instituição </t>
    </r>
    <r>
      <rPr>
        <b/>
        <sz val="6"/>
        <rFont val="Arial"/>
        <family val="2"/>
      </rPr>
      <t>internacional</t>
    </r>
  </si>
  <si>
    <r>
      <t xml:space="preserve">Elaboração de relatório científico, técnico, cultural ou artístico para instituição </t>
    </r>
    <r>
      <rPr>
        <b/>
        <sz val="6"/>
        <rFont val="Arial"/>
        <family val="2"/>
      </rPr>
      <t>nacional</t>
    </r>
  </si>
  <si>
    <t>por relatório</t>
  </si>
  <si>
    <t>por livro revisto</t>
  </si>
  <si>
    <t>por prémio</t>
  </si>
  <si>
    <r>
      <t xml:space="preserve">Prémio de Arte, Ciência ou Cultura de âmbito </t>
    </r>
    <r>
      <rPr>
        <b/>
        <sz val="6"/>
        <rFont val="Arial"/>
        <family val="2"/>
      </rPr>
      <t>nacional</t>
    </r>
  </si>
  <si>
    <r>
      <t>Prémio de Arte, Ciência ou Cultura de âmbito</t>
    </r>
    <r>
      <rPr>
        <b/>
        <sz val="6"/>
        <rFont val="Arial"/>
        <family val="2"/>
      </rPr>
      <t xml:space="preserve"> internacional</t>
    </r>
  </si>
  <si>
    <t>por orientação</t>
  </si>
  <si>
    <t>Formação académica (graus e provas públicas)</t>
  </si>
  <si>
    <r>
      <t xml:space="preserve">Júri de provas académicas públicas de concursos de pessoal </t>
    </r>
    <r>
      <rPr>
        <b/>
        <sz val="6"/>
        <color indexed="8"/>
        <rFont val="Arial"/>
        <family val="2"/>
      </rPr>
      <t xml:space="preserve">docente </t>
    </r>
    <r>
      <rPr>
        <sz val="6"/>
        <color indexed="8"/>
        <rFont val="Arial"/>
        <family val="2"/>
      </rPr>
      <t>do ensino superior politécnico ou universitário</t>
    </r>
  </si>
  <si>
    <r>
      <t xml:space="preserve">Participação como autor, em exposições artísticas individuais </t>
    </r>
    <r>
      <rPr>
        <b/>
        <sz val="6"/>
        <rFont val="Arial"/>
        <family val="2"/>
      </rPr>
      <t xml:space="preserve">nacionais </t>
    </r>
  </si>
  <si>
    <r>
      <t xml:space="preserve">Participação como autor, em exposições artísticas individuais </t>
    </r>
    <r>
      <rPr>
        <b/>
        <sz val="6"/>
        <rFont val="Arial"/>
        <family val="2"/>
      </rPr>
      <t>internacionais</t>
    </r>
  </si>
  <si>
    <t>por curso</t>
  </si>
  <si>
    <t>por autoria</t>
  </si>
  <si>
    <t>por residência</t>
  </si>
  <si>
    <t>por hora</t>
  </si>
  <si>
    <t xml:space="preserve">por trabalho </t>
  </si>
  <si>
    <t>por estágio</t>
  </si>
  <si>
    <t>por espaço</t>
  </si>
  <si>
    <t>por processo</t>
  </si>
  <si>
    <r>
      <t xml:space="preserve">Júri de provas académicas documentais de concursos de pessoal </t>
    </r>
    <r>
      <rPr>
        <b/>
        <sz val="6"/>
        <color indexed="8"/>
        <rFont val="Arial"/>
        <family val="2"/>
      </rPr>
      <t>docente</t>
    </r>
    <r>
      <rPr>
        <sz val="6"/>
        <color indexed="8"/>
        <rFont val="Arial"/>
        <family val="2"/>
      </rPr>
      <t xml:space="preserve"> do ensino superior politécnico ou universitário</t>
    </r>
  </si>
  <si>
    <t>por semestre</t>
  </si>
  <si>
    <t>Nota (0-5)</t>
  </si>
  <si>
    <t>Bom</t>
  </si>
  <si>
    <t>Coordenador de Unidade de Investigação</t>
  </si>
  <si>
    <t>de 20 a 60</t>
  </si>
  <si>
    <t>Dimensões</t>
  </si>
  <si>
    <t>Pontuação máxima por defeito, Art. 5, pto 3</t>
  </si>
  <si>
    <t xml:space="preserve">Intervalos de escolha, Art 5, pto 12 </t>
  </si>
  <si>
    <t>de 30 a 70</t>
  </si>
  <si>
    <t>de 10 a 30</t>
  </si>
  <si>
    <t>Quadro resumo da avaliação do desempenho</t>
  </si>
  <si>
    <t>Pontuação final em cada dimensão e total</t>
  </si>
  <si>
    <r>
      <t xml:space="preserve">Pontuação resultante da aplicação da grelha </t>
    </r>
    <r>
      <rPr>
        <vertAlign val="superscript"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</t>
    </r>
  </si>
  <si>
    <t>Classificação</t>
  </si>
  <si>
    <t>Intervalos de pontos</t>
  </si>
  <si>
    <t>Excelente</t>
  </si>
  <si>
    <t>Muito Bom</t>
  </si>
  <si>
    <t>Inadequado</t>
  </si>
  <si>
    <t>[100; 90]</t>
  </si>
  <si>
    <t>]90; 75]</t>
  </si>
  <si>
    <t>]75; 50]</t>
  </si>
  <si>
    <t>Resultado final</t>
  </si>
  <si>
    <r>
      <t xml:space="preserve">Pontuação máxima escolhida pelo avaliado </t>
    </r>
    <r>
      <rPr>
        <vertAlign val="superscript"/>
        <sz val="11"/>
        <color theme="1"/>
        <rFont val="Calibri"/>
        <family val="2"/>
        <scheme val="minor"/>
      </rPr>
      <t>a)</t>
    </r>
  </si>
  <si>
    <t>Programas e orientações pedagógicas</t>
  </si>
  <si>
    <t>Mobilidade, visitas de estudo e aulas abertas</t>
  </si>
  <si>
    <t>Só pontua o grau mais elevado</t>
  </si>
  <si>
    <t xml:space="preserve">Limiar, Ponderação e Pontuação </t>
  </si>
  <si>
    <t xml:space="preserve">Pontos </t>
  </si>
  <si>
    <t>Pontos até ao Limiar</t>
  </si>
  <si>
    <t>Pontos depois do Limiar</t>
  </si>
  <si>
    <t>A preencher pelo Avaliado</t>
  </si>
  <si>
    <t>Limiar      (para 3 anos) em unidades</t>
  </si>
  <si>
    <t>Avaliação do Desempenho pelos Estudantes e pelos pares</t>
  </si>
  <si>
    <t>Máximos</t>
  </si>
  <si>
    <t>TOTAL</t>
  </si>
  <si>
    <t>Total da componente técnico-científica</t>
  </si>
  <si>
    <t>Total da componente pedagógica</t>
  </si>
  <si>
    <t>Total da componente organizacional</t>
  </si>
  <si>
    <t>Comunicações e publicações</t>
  </si>
  <si>
    <t>Prémios</t>
  </si>
  <si>
    <t>Investigação e orientação</t>
  </si>
  <si>
    <t>Júri e avaliador</t>
  </si>
  <si>
    <t>Exposições</t>
  </si>
  <si>
    <t>Design</t>
  </si>
  <si>
    <t>Participações em júris</t>
  </si>
  <si>
    <t>b) A preencher pelo avaliado de acordo com a grelha</t>
  </si>
  <si>
    <t>]50; 0]</t>
  </si>
  <si>
    <t>Criação de empresas de base tecnológica</t>
  </si>
  <si>
    <t>Participação em programas de mobilidade internacional</t>
  </si>
  <si>
    <t>Título de Especialista</t>
  </si>
  <si>
    <t xml:space="preserve">Doutoramento </t>
  </si>
  <si>
    <t>Licenciatura/Mestrado/Provas Públicas</t>
  </si>
  <si>
    <t>ANEXO I - GRELHA DAS ATIVIDADES A AVALIAR EM CADA DIMENSÃO E RESPETIVA PONDERAÇÃO</t>
  </si>
  <si>
    <t>Experiência Profissional em atividade fora do meio académico, nos últimos 3 anos, exclusivamente para os docentes em regime de tempo integral sem exclusividade</t>
  </si>
  <si>
    <t>Membro de comissão científica de congressos, seminários, ou atividade similar de âmbito nacional</t>
  </si>
  <si>
    <t xml:space="preserve">Membro de comissão científica de congressos, seminários, ou atividade similar de âmbito internacional </t>
  </si>
  <si>
    <t>Revisor  de comunicação submetida a congresso, conferência ou atividade similar, de âmbito nacional</t>
  </si>
  <si>
    <t>Revisor  de comunicação submetida a congresso, conferência ou atividade similar, de âmbito internacional</t>
  </si>
  <si>
    <t>Outras atividades</t>
  </si>
  <si>
    <t>por atividade</t>
  </si>
  <si>
    <t>Membro de comissão organizadora de congressos, seminários, jornadas, exposições, ou atividades afins</t>
  </si>
  <si>
    <t>Cursos e/ou Diplomas de atualização científica &gt; 50 e &lt; 150 horas duração</t>
  </si>
  <si>
    <t>Cursos e/ou Diplomas de atualização científica &gt;= 150 horas duração</t>
  </si>
  <si>
    <t>Frequência de cursos de atualização pedagógica  &gt; 50 e &lt; 150 horas duração</t>
  </si>
  <si>
    <t>Frequência de cursos de atualização pedagógica  &gt;= 150 horas duração</t>
  </si>
  <si>
    <t>Organização de cursos de atualização pedagógica, científica ou técnica &gt; 50 e &lt; 150 horas duração</t>
  </si>
  <si>
    <t>Organização de cursos de atualização pedagógica, científica ou técnica  &gt;= 150 horas duração</t>
  </si>
  <si>
    <t>Participação como autor, em exposições artísticas coletivas nacionais</t>
  </si>
  <si>
    <t>Participação como autor, em exposições artísticas coletivas internacionais</t>
  </si>
  <si>
    <t>Realização de residências artísticas de investigação e criação em autoria coletiva nacional</t>
  </si>
  <si>
    <t>Realização de residências artísticas de investigação e criação em autoria coletiva internacional</t>
  </si>
  <si>
    <t>Autoria e conceção de curtas metragens de animação, cinema ou publicidade, nacionais</t>
  </si>
  <si>
    <t>Autoria e conceção de curtas metragens de animação, cinema ou publicidade, internacionais</t>
  </si>
  <si>
    <t>Autoria e conceção de longas metragens de animação, cinema ou publicidade, nacionais</t>
  </si>
  <si>
    <t>Autoria e conceção de longas metragens de animação, cinema ou publicidade, internacionais</t>
  </si>
  <si>
    <t>Autor ou coautor de livro de circulação nacional, excluindo livros que são a compilação de artigos já publicados</t>
  </si>
  <si>
    <t>Autor ou coautor de livro de circulação internacional, excluindo livros que são a compilação de artigos já publicados</t>
  </si>
  <si>
    <t>Autor ou coautor de capítulo de livro de circulação nacional, excluindo livros que são a compilação de artigos já publicados</t>
  </si>
  <si>
    <t>Autor ou coautor de capítulo de livro de circulação internacional, excluindo livros que são a compilação de artigos já publicados</t>
  </si>
  <si>
    <t>Participação como coautor em especialidade técnica em longas metragens de animação, cinema ou publicidade, nacionais</t>
  </si>
  <si>
    <t>Participação como coautor em especialidade técnica em longas metragens de animação, cinema ou publicidade, internacionais</t>
  </si>
  <si>
    <t>Atualização pedagógica</t>
  </si>
  <si>
    <t xml:space="preserve">Elaboração de Material didático </t>
  </si>
  <si>
    <t>Editor de atas de conferências ou congressos de âmbito nacional</t>
  </si>
  <si>
    <t>Editor de atas de conferências ou congressos de âmbito internacional</t>
  </si>
  <si>
    <t>Editor ou coeditor de livro nacional</t>
  </si>
  <si>
    <t>Editor ou coeditor de livro  internacional</t>
  </si>
  <si>
    <t>Orientação ou coorientação de projetos de Licenciatura (projetos, monografias de final de curso, ou atividades similares de finalização de curso, sujeitas a apresentação e discussão pública final)</t>
  </si>
  <si>
    <t xml:space="preserve">Júri ou avaliador de projetos de investigação financiados por instituições externas, nacionais e internacionais  ou de eventos científicos, culturais e artísticos  </t>
  </si>
  <si>
    <t>Autoria e conceção em projetos de autoria coletiva artística performativa/plástica, enquanto coautor, nacionais</t>
  </si>
  <si>
    <t>Autoria e conceção em projetos de autoria coletiva artística performativa/plástica, enquanto coautor, internacionais</t>
  </si>
  <si>
    <t xml:space="preserve">Prestação de serviços ao exterior, estudos/projetos ou pareceres </t>
  </si>
  <si>
    <t xml:space="preserve">Membro de equipa de prestação de serviços ao exterior, estudos/projetos ou pareceres </t>
  </si>
  <si>
    <t>Orientação ou coorientação de Teses de Doutoramento concluídas</t>
  </si>
  <si>
    <t>Júri de provas públicas de avaliação de dissertações de Mestrado ou trabalho equivalente nos termos da lei, desde que não tenha sido orientador ou coorientador do trabalho</t>
  </si>
  <si>
    <t>Júri de provas públicas de avaliação de teses de Doutoramento desde que não tenha sido orientador ou coorientador do trabalho</t>
  </si>
  <si>
    <t>por projeto / evento</t>
  </si>
  <si>
    <t>Responsável de projeto sem financiamento externo</t>
  </si>
  <si>
    <t>por projeto/ano</t>
  </si>
  <si>
    <t>Responsável de projeto com financiamento externo &lt; 20,000€/ano</t>
  </si>
  <si>
    <t>Colaborador de projeto com financiamento externo &lt; 20,000€/ano</t>
  </si>
  <si>
    <t>Responsável de projeto com financiamento externo &gt;= 20,000€/ano</t>
  </si>
  <si>
    <t>Colaborador de projeto com financiamento externo &gt;= 20,000€/ano</t>
  </si>
  <si>
    <t>Responsável de projeto internacional com financiamento externo &lt; 100,000€/ano</t>
  </si>
  <si>
    <t>Colaborador de projeto internacional com financiamento externo &lt; 100,000€/ano</t>
  </si>
  <si>
    <t>Responsável de projeto internacional com financiamento externo &gt;= 100,000€/ano</t>
  </si>
  <si>
    <t>Colaborador de projeto internacional com financiamento externo &gt;= 100,000€/ano</t>
  </si>
  <si>
    <t>Autoria e conceção de espetáculos  de natureza performativa, de cinema, teatro ou televisão, apresentados fora da instituição, nacionais</t>
  </si>
  <si>
    <t>Autoria e conceção de espetáculos  de natureza performativa, de cinema, teatro ou televisão, apresentados fora da instituição, internacionais</t>
  </si>
  <si>
    <t xml:space="preserve">Participação como intérprete em espetáculos de natureza performativa, de cinema, teatro ou televisão, nacionais </t>
  </si>
  <si>
    <t>Participação como intérprete em espetáculos de natureza performativa, de cinema, teatro ou televisão,  internacionais</t>
  </si>
  <si>
    <t>Autoria e conceção de espetáculos de índole experimental, transversal, transdisciplinar ou multimédia, nacionais</t>
  </si>
  <si>
    <t>Autoria e conceção de espetáculos de índole experimental, transversal, transdisciplinar ou multimédia, internacionais</t>
  </si>
  <si>
    <t>Arte e espetáculo</t>
  </si>
  <si>
    <t>Elaboração de apontamentos, impressos (por meios físicos ou eletrónicos), cadernos de exercícios, software, manual de práticas de laboratório, ou outro material didático</t>
  </si>
  <si>
    <t>Responsável ou corresponsável por equipa de trabalho de prestação de serviços ao exterior, estudos/projetos ou pareceres</t>
  </si>
  <si>
    <t>Direção dos Cursos de Especialização Tecnológica</t>
  </si>
  <si>
    <t>Participação em júris de seleção de candidatos a cursos de pós-graduação</t>
  </si>
  <si>
    <t>Participação em  júris de seleção/seriação das provas para maiores de 23 anos</t>
  </si>
  <si>
    <t>por ação</t>
  </si>
  <si>
    <t>por atividade ou fração de 10,000€</t>
  </si>
  <si>
    <t>Membro da comissão organizadora de ações de formação</t>
  </si>
  <si>
    <t>Organização de atividades extracurriculares devidamente autorizadas pelos órgãos competentes</t>
  </si>
  <si>
    <t>Totais atuais</t>
  </si>
  <si>
    <r>
      <t>Participação em congressos com apresentação de</t>
    </r>
    <r>
      <rPr>
        <b/>
        <sz val="6"/>
        <rFont val="Arial"/>
        <family val="2"/>
      </rPr>
      <t xml:space="preserve"> comunicação, com publicação </t>
    </r>
    <r>
      <rPr>
        <sz val="6"/>
        <rFont val="Arial"/>
        <family val="2"/>
      </rPr>
      <t>e</t>
    </r>
    <r>
      <rPr>
        <b/>
        <sz val="6"/>
        <rFont val="Arial"/>
        <family val="2"/>
      </rPr>
      <t xml:space="preserve"> sem "peer review"</t>
    </r>
  </si>
  <si>
    <t>Participação em congressos, palestras, conferências, colóquios e atividades similares, com comunicação e sem publicação</t>
  </si>
  <si>
    <t>Orientação ou coorientação de dissertações de Mestrado, ou trabalho equivalente nos termos da lei, concluídas</t>
  </si>
  <si>
    <t>Júri de avaliação de projetos de Licenciatura (projetos, monografias de final de curso, ou atividades similares de finalização de curso, sujeitas a apresentação e discussão pública final) ou Complementos Académicos, desde que não tenha sido docente da unidade curricular, orientador ou coorientador do trabalho</t>
  </si>
  <si>
    <t>Projetos</t>
  </si>
  <si>
    <t>Autoria, conceção e projeto de objetos de design industrial, de produto e de ambientes, com circulação comercial ou como parte de coleções, sem patente</t>
  </si>
  <si>
    <t>Autoria, conceção e projeto de objetos de design industrial, de produto e de ambientes, com circulação comercial ou como parte de coleções, com patente</t>
  </si>
  <si>
    <t>Autoria e conceção de obra gráfica ou suportes visuais em edição, publicidade e novos media, de grande difusão, com circulação comercial ou como parte de coleções</t>
  </si>
  <si>
    <t>Atualização técnico-científica</t>
  </si>
  <si>
    <t>Cursos e/ou Diplomas de atualização científica ≤  50 horas duração</t>
  </si>
  <si>
    <t>Outras atividades técnico-científicas consideradas relevantes pelo Diretor da Unidade Orgânica ouvido o Conselho Técnico-Científico, e sujeitas a apresentação de relatório final</t>
  </si>
  <si>
    <t xml:space="preserve">Número médio anual de horas letivas efetivas de contacto por semana (1.º e 2.º ciclos) </t>
  </si>
  <si>
    <t>Número de unidades curriculares com conteúdo diferente lecionadas</t>
  </si>
  <si>
    <t>Lecionação de cursos de atualização pedagógica, científica ou técnica  ≤  50 horas duração</t>
  </si>
  <si>
    <t>Lecionação de cursos de atualização pedagógica, científica ou técnica &gt; 50 e &lt; 150 horas duração</t>
  </si>
  <si>
    <t>Lecionação de cursos de atualização pedagógica, científica ou técnica  &gt;= 150 horas duração</t>
  </si>
  <si>
    <t>Frequência de cursos de atualização pedagógica  ≤  50 horas duração</t>
  </si>
  <si>
    <t>Outras atividades pedagógicas consideradas relevantes pelo Diretor da Unidade Orgânica ouvido o Conselho Pedagógico e sujeitas a apresentação de relatório final</t>
  </si>
  <si>
    <t>Participação em comissão de natureza técnica, científica ou pedagógica  devidamente autorizada pelo Presidente do IPL ou outras autoridades competentes</t>
  </si>
  <si>
    <t>Participação em órgãos de instituições externas sob nomeação do Presidente do IPL ou por órgão competente</t>
  </si>
  <si>
    <t>Organização de cursos de atualização pedagógica, científica ou técnica  ≤  50 horas duração</t>
  </si>
  <si>
    <t>Outras atividades organizacionais consideradas relevantes pelo Presidente do Instituto ou pelo Diretor da Unidade Orgânica e sujeitas a apresentação de relatório final</t>
  </si>
  <si>
    <r>
      <t>Publicação de artigos de divulgação científica em</t>
    </r>
    <r>
      <rPr>
        <b/>
        <sz val="6"/>
        <rFont val="Arial"/>
        <family val="2"/>
      </rPr>
      <t xml:space="preserve"> órgão de comunicação social</t>
    </r>
  </si>
  <si>
    <t>Orientação e acompanhamento de estágios extracurriculares</t>
  </si>
  <si>
    <t>Membro de Comissão Científica, Pedagógica ou Científico-pedagógica de curso</t>
  </si>
  <si>
    <t>Membro da Comissão Permanente do Conselho Técnico-científico ou do Conselho Pedagógico (acumula como membro do órgão)</t>
  </si>
  <si>
    <r>
      <t>Resultados do cumprimento de obrigações profissionais, (designadamente relatórios produzidos, assim como cumprimento de prazos</t>
    </r>
    <r>
      <rPr>
        <sz val="6"/>
        <color theme="9" tint="-0.249977111117893"/>
        <rFont val="Arial"/>
        <family val="2"/>
      </rPr>
      <t xml:space="preserve"> </t>
    </r>
    <r>
      <rPr>
        <sz val="6"/>
        <rFont val="Arial"/>
        <family val="2"/>
      </rPr>
      <t>(sumários, programas, lançamento de notas, assinatura de termos, assiduidade às aulas e avaliações ou outros) disponibilizados pela direção da Unidade Orgânica.</t>
    </r>
  </si>
  <si>
    <t>Membro de órgãos de gestão ou colegiais, tais como (Conselho Geral, Conselho Académico, Conselho de Gestão, Conselho para a Avaliação e Qualidade, Conselho de Representantes, Conselho Técnico-Científico, Conselho Pedagógico, Conselho de Coordenação da Avaliação dos Docentes, Comissão Paritária)</t>
  </si>
  <si>
    <t>Presidente de órgão de gestão ou colegial tais como (Conselho Geral, Conselho Académico, Conselho de Gestão, Conselho para a Avaliação e Qualidade, Conselho de Representantes, Conselho Técnico-Científico, Conselho Pedagógico, Conselho de Coordenação da Avaliação dos Docentes, Comissão Paritária)</t>
  </si>
  <si>
    <t>Secretário de órgão de gestão ou colegial tais como (Conselho Geral, Conselho Académico, Conselho de Gestão, Conselho para a Avaliação e Qualidade, Conselho de Representantes, Conselho Técnico-Científico, Conselho Pedagógico, Conselho de Coordenação da Avaliação dos Docentes, Comissão Paritária)</t>
  </si>
  <si>
    <t>Totais finais</t>
  </si>
  <si>
    <t>Ponderação até ao limiar (versão 3 anos)</t>
  </si>
  <si>
    <t>Ponderação após limiar (versão 3 anos)</t>
  </si>
  <si>
    <t>Limiar      (para n meses) em unidades</t>
  </si>
  <si>
    <t>Ponderação até ao limiar  (para n meses)</t>
  </si>
  <si>
    <t>N.º de meses de contrato (n):</t>
  </si>
  <si>
    <t>Ponderação após limiar (para n meses)</t>
  </si>
  <si>
    <t>1.1.1</t>
  </si>
  <si>
    <t>Referência para identificação</t>
  </si>
  <si>
    <t>1.2.1</t>
  </si>
  <si>
    <t>1.1.2</t>
  </si>
  <si>
    <t>1.1.3</t>
  </si>
  <si>
    <t>1.1.4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</si>
  <si>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</si>
  <si>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</si>
  <si>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</si>
  <si>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</si>
  <si>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</si>
  <si>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</si>
  <si>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</si>
  <si>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</si>
  <si>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</si>
  <si>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</si>
  <si>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</si>
  <si>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</si>
  <si>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</si>
  <si>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</si>
  <si>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</si>
  <si>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</si>
  <si>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</si>
  <si>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</si>
  <si>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</si>
  <si>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</si>
  <si>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</si>
  <si>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</si>
  <si>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</si>
  <si>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</si>
  <si>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</si>
  <si>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</si>
  <si>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</si>
  <si>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</si>
  <si>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</si>
  <si>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</si>
  <si>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</si>
  <si>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1.4.1</t>
  </si>
  <si>
    <t>1.4.2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</si>
  <si>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</si>
  <si>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</si>
  <si>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</si>
  <si>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</si>
  <si>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</si>
  <si>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</si>
  <si>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</si>
  <si>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</si>
  <si>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1.6.5</t>
  </si>
  <si>
    <t>1.6.6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</si>
  <si>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</si>
  <si>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</si>
  <si>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</si>
  <si>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</si>
  <si>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</si>
  <si>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</si>
  <si>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</si>
  <si>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</si>
  <si>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</si>
  <si>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</si>
  <si>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</si>
  <si>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</si>
  <si>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</si>
  <si>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</si>
  <si>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</si>
  <si>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</si>
  <si>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</si>
  <si>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</si>
  <si>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</si>
  <si>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</si>
  <si>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</si>
  <si>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</si>
  <si>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</si>
  <si>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1.9.10</t>
  </si>
  <si>
    <t>1.9.11</t>
  </si>
  <si>
    <t>1.9.12</t>
  </si>
  <si>
    <t>1.9.13</t>
  </si>
  <si>
    <t>1.9.14</t>
  </si>
  <si>
    <t>1.10.1</t>
  </si>
  <si>
    <t>1.10.2</t>
  </si>
  <si>
    <t>1.10.3</t>
  </si>
  <si>
    <t>1.11.1</t>
  </si>
  <si>
    <t>1.11.2</t>
  </si>
  <si>
    <t>1.11.3</t>
  </si>
  <si>
    <t>1.11.4</t>
  </si>
  <si>
    <t>1.11.5</t>
  </si>
  <si>
    <t>1.12.1</t>
  </si>
  <si>
    <t>2.1.1</t>
  </si>
  <si>
    <t>2.1.2</t>
  </si>
  <si>
    <t>2.1.3</t>
  </si>
  <si>
    <t>2.2.1</t>
  </si>
  <si>
    <t>2.2.2</t>
  </si>
  <si>
    <t>2.3.1</t>
  </si>
  <si>
    <t>2.3.2</t>
  </si>
  <si>
    <t>2.3.3</t>
  </si>
  <si>
    <t>2.3.4</t>
  </si>
  <si>
    <t>2.3.5</t>
  </si>
  <si>
    <t>2.3.6</t>
  </si>
  <si>
    <t>2.4.1</t>
  </si>
  <si>
    <t>2.4.2</t>
  </si>
  <si>
    <t>2.4.3</t>
  </si>
  <si>
    <t>2.4.4</t>
  </si>
  <si>
    <t>2.4.5</t>
  </si>
  <si>
    <t>2.5.1</t>
  </si>
  <si>
    <t>2.5.2</t>
  </si>
  <si>
    <t>2.6.1</t>
  </si>
  <si>
    <t>2.7.1</t>
  </si>
  <si>
    <t>3.1.1</t>
  </si>
  <si>
    <t>3.1.2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</si>
  <si>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</si>
  <si>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</si>
  <si>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</si>
  <si>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</si>
  <si>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</si>
  <si>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</si>
  <si>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</si>
  <si>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</si>
  <si>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</si>
  <si>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</si>
  <si>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</si>
  <si>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</si>
  <si>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3.3.1</t>
  </si>
  <si>
    <t>3.3.2</t>
  </si>
  <si>
    <t>3.3.3</t>
  </si>
  <si>
    <t>3.3.4</t>
  </si>
  <si>
    <t>3.3.5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</si>
  <si>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</si>
  <si>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</si>
  <si>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</si>
  <si>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</si>
  <si>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</si>
  <si>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</si>
  <si>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</si>
  <si>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</si>
  <si>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</si>
  <si>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</si>
  <si>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</si>
  <si>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</si>
  <si>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 xml:space="preserve">NOME:                                                                                               DEPARTAMENTO:      </t>
  </si>
  <si>
    <t>PERÍODO DE AVALIAÇÃO:</t>
  </si>
  <si>
    <t>a) A preencher pelo avaliado, art 4*, ponto 11 e 13</t>
  </si>
  <si>
    <t>Corrigido em 04,06,2015, indicava-se, por lapso, art.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</si>
</sst>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11"/>
      <name val="Calibri"/>
      <family val="2"/>
    </font>
    <font>
      <sz val="8"/>
      <color indexed="10"/>
      <name val="Arial"/>
      <family val="2"/>
    </font>
    <font>
      <b/>
      <sz val="8"/>
      <color indexed="8"/>
      <name val="Calibri"/>
      <family val="2"/>
    </font>
    <font>
      <sz val="7"/>
      <color indexed="8"/>
      <name val="Arial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6"/>
      <name val="Arial"/>
      <family val="2"/>
    </font>
    <font>
      <sz val="6"/>
      <name val="Calibri"/>
      <family val="2"/>
    </font>
    <font>
      <b/>
      <sz val="6"/>
      <name val="Arial"/>
      <family val="2"/>
    </font>
    <font>
      <b/>
      <sz val="6"/>
      <name val="Calibri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6"/>
      <color indexed="8"/>
      <name val="Arial"/>
      <family val="2"/>
    </font>
    <font>
      <b/>
      <sz val="6"/>
      <color indexed="8"/>
      <name val="Calibri"/>
      <family val="2"/>
    </font>
    <font>
      <b/>
      <sz val="6"/>
      <color indexed="8"/>
      <name val="Arial"/>
      <family val="2"/>
    </font>
    <font>
      <sz val="8"/>
      <color theme="1"/>
      <name val="Calibri"/>
      <family val="2"/>
      <scheme val="minor"/>
    </font>
    <font>
      <sz val="6"/>
      <color rgb="FF00B050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6"/>
      <color theme="9" tint="-0.249977111117893"/>
      <name val="Arial"/>
      <family val="2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12" applyNumberFormat="0" applyFill="0" applyAlignment="0" applyProtection="0"/>
  </cellStyleXfs>
  <cellXfs count="198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31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3" xfId="0" applyBorder="1" applyAlignment="1">
      <alignment horizontal="right" wrapText="1"/>
    </xf>
    <xf numFmtId="0" fontId="0" fillId="9" borderId="3" xfId="0" applyFill="1" applyBorder="1" applyAlignment="1" applyProtection="1">
      <alignment horizontal="center"/>
      <protection locked="0"/>
    </xf>
    <xf numFmtId="0" fontId="32" fillId="9" borderId="3" xfId="0" applyFont="1" applyFill="1" applyBorder="1" applyAlignment="1">
      <alignment horizontal="center"/>
    </xf>
    <xf numFmtId="0" fontId="31" fillId="10" borderId="3" xfId="0" applyFont="1" applyFill="1" applyBorder="1" applyAlignment="1">
      <alignment horizontal="center"/>
    </xf>
    <xf numFmtId="0" fontId="36" fillId="8" borderId="3" xfId="0" applyFont="1" applyFill="1" applyBorder="1" applyAlignment="1">
      <alignment horizontal="center"/>
    </xf>
    <xf numFmtId="0" fontId="35" fillId="8" borderId="3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8" fillId="11" borderId="6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44" fillId="12" borderId="13" xfId="0" applyFont="1" applyFill="1" applyBorder="1" applyAlignment="1" applyProtection="1">
      <alignment horizontal="center" vertical="center" wrapText="1"/>
      <protection locked="0"/>
    </xf>
    <xf numFmtId="0" fontId="11" fillId="12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2" fillId="11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3" fillId="11" borderId="3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4" fillId="11" borderId="4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8" fillId="0" borderId="0" xfId="0" applyFont="1" applyProtection="1">
      <protection locked="0"/>
    </xf>
    <xf numFmtId="2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justify" vertical="center" wrapText="1"/>
      <protection locked="0"/>
    </xf>
    <xf numFmtId="0" fontId="20" fillId="0" borderId="0" xfId="0" applyFont="1" applyFill="1" applyBorder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vertical="top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horizontal="justify" vertical="center" wrapText="1"/>
    </xf>
    <xf numFmtId="0" fontId="17" fillId="5" borderId="3" xfId="0" applyFont="1" applyFill="1" applyBorder="1" applyAlignment="1" applyProtection="1">
      <alignment horizontal="justify" vertical="center" wrapText="1"/>
    </xf>
    <xf numFmtId="0" fontId="17" fillId="5" borderId="3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justify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0" xfId="0" applyFont="1" applyFill="1" applyAlignment="1" applyProtection="1">
      <alignment vertical="center" wrapText="1"/>
    </xf>
    <xf numFmtId="0" fontId="17" fillId="5" borderId="2" xfId="0" applyFont="1" applyFill="1" applyBorder="1" applyAlignment="1" applyProtection="1">
      <alignment horizontal="justify" vertical="center" wrapText="1"/>
    </xf>
    <xf numFmtId="0" fontId="8" fillId="2" borderId="2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0" fillId="0" borderId="0" xfId="0" applyFont="1" applyFill="1" applyBorder="1" applyAlignment="1" applyProtection="1">
      <alignment horizontal="justify" vertical="center"/>
    </xf>
    <xf numFmtId="0" fontId="18" fillId="4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center"/>
    </xf>
    <xf numFmtId="0" fontId="22" fillId="0" borderId="3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2" fontId="22" fillId="7" borderId="3" xfId="0" applyNumberFormat="1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/>
    </xf>
    <xf numFmtId="0" fontId="22" fillId="5" borderId="3" xfId="0" applyFont="1" applyFill="1" applyBorder="1" applyAlignment="1" applyProtection="1">
      <alignment horizontal="center" vertical="center" wrapText="1"/>
    </xf>
    <xf numFmtId="0" fontId="0" fillId="7" borderId="3" xfId="0" applyFont="1" applyFill="1" applyBorder="1" applyAlignment="1" applyProtection="1">
      <alignment horizontal="center"/>
    </xf>
    <xf numFmtId="2" fontId="14" fillId="5" borderId="3" xfId="0" applyNumberFormat="1" applyFont="1" applyFill="1" applyBorder="1" applyAlignment="1" applyProtection="1">
      <alignment horizontal="center" vertical="center"/>
    </xf>
    <xf numFmtId="0" fontId="22" fillId="11" borderId="2" xfId="0" applyFont="1" applyFill="1" applyBorder="1" applyAlignment="1" applyProtection="1">
      <alignment horizontal="center" vertical="center" wrapText="1"/>
    </xf>
    <xf numFmtId="0" fontId="22" fillId="11" borderId="3" xfId="0" applyFont="1" applyFill="1" applyBorder="1" applyAlignment="1" applyProtection="1">
      <alignment horizontal="center" vertical="center" wrapText="1"/>
    </xf>
    <xf numFmtId="0" fontId="23" fillId="11" borderId="3" xfId="0" applyFont="1" applyFill="1" applyBorder="1" applyAlignment="1" applyProtection="1">
      <alignment horizontal="center"/>
    </xf>
    <xf numFmtId="0" fontId="1" fillId="6" borderId="0" xfId="0" applyFont="1" applyFill="1" applyProtection="1"/>
    <xf numFmtId="0" fontId="6" fillId="11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2" fontId="39" fillId="6" borderId="0" xfId="0" applyNumberFormat="1" applyFont="1" applyFill="1" applyBorder="1" applyAlignment="1" applyProtection="1">
      <alignment horizontal="center" vertical="center"/>
    </xf>
    <xf numFmtId="0" fontId="1" fillId="11" borderId="0" xfId="0" applyFont="1" applyFill="1" applyProtection="1"/>
    <xf numFmtId="2" fontId="39" fillId="6" borderId="1" xfId="0" applyNumberFormat="1" applyFont="1" applyFill="1" applyBorder="1" applyAlignment="1" applyProtection="1">
      <alignment horizontal="center" vertical="center"/>
    </xf>
    <xf numFmtId="2" fontId="1" fillId="6" borderId="3" xfId="0" applyNumberFormat="1" applyFont="1" applyFill="1" applyBorder="1" applyAlignment="1" applyProtection="1">
      <alignment horizontal="center" vertical="center"/>
    </xf>
    <xf numFmtId="0" fontId="23" fillId="11" borderId="3" xfId="0" applyFont="1" applyFill="1" applyBorder="1" applyAlignment="1" applyProtection="1">
      <alignment horizontal="center" vertical="center"/>
    </xf>
    <xf numFmtId="2" fontId="24" fillId="5" borderId="3" xfId="0" applyNumberFormat="1" applyFont="1" applyFill="1" applyBorder="1" applyAlignment="1" applyProtection="1">
      <alignment horizontal="center" vertical="center"/>
    </xf>
    <xf numFmtId="0" fontId="22" fillId="11" borderId="3" xfId="0" applyFont="1" applyFill="1" applyBorder="1" applyAlignment="1" applyProtection="1">
      <alignment horizontal="center" vertical="center"/>
    </xf>
    <xf numFmtId="0" fontId="4" fillId="11" borderId="4" xfId="0" applyFont="1" applyFill="1" applyBorder="1" applyAlignment="1" applyProtection="1">
      <alignment vertical="center"/>
    </xf>
    <xf numFmtId="2" fontId="40" fillId="2" borderId="4" xfId="0" applyNumberFormat="1" applyFont="1" applyFill="1" applyBorder="1" applyAlignment="1" applyProtection="1">
      <alignment vertical="center"/>
    </xf>
    <xf numFmtId="2" fontId="4" fillId="2" borderId="4" xfId="0" applyNumberFormat="1" applyFont="1" applyFill="1" applyBorder="1" applyAlignment="1" applyProtection="1">
      <alignment vertical="center"/>
    </xf>
    <xf numFmtId="0" fontId="2" fillId="11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2" fontId="1" fillId="6" borderId="6" xfId="0" applyNumberFormat="1" applyFont="1" applyFill="1" applyBorder="1" applyAlignment="1" applyProtection="1">
      <alignment horizontal="center" vertical="center"/>
    </xf>
    <xf numFmtId="0" fontId="38" fillId="11" borderId="3" xfId="0" applyFont="1" applyFill="1" applyBorder="1" applyAlignment="1" applyProtection="1">
      <alignment horizontal="center" vertical="center" wrapText="1"/>
    </xf>
    <xf numFmtId="0" fontId="38" fillId="4" borderId="3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2" fontId="27" fillId="5" borderId="13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0" fontId="20" fillId="0" borderId="3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2" fontId="42" fillId="0" borderId="3" xfId="0" applyNumberFormat="1" applyFont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</xf>
    <xf numFmtId="2" fontId="12" fillId="9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2" fontId="22" fillId="9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0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4" xfId="1" applyFont="1" applyBorder="1" applyAlignment="1">
      <alignment horizontal="center"/>
    </xf>
    <xf numFmtId="0" fontId="43" fillId="0" borderId="3" xfId="0" applyFont="1" applyFill="1" applyBorder="1" applyAlignment="1" applyProtection="1">
      <alignment horizontal="center" vertical="center"/>
    </xf>
    <xf numFmtId="0" fontId="43" fillId="0" borderId="3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textRotation="90"/>
    </xf>
    <xf numFmtId="0" fontId="15" fillId="0" borderId="5" xfId="0" applyFont="1" applyBorder="1" applyAlignment="1" applyProtection="1">
      <alignment horizontal="center" vertical="center" textRotation="90"/>
    </xf>
    <xf numFmtId="0" fontId="15" fillId="0" borderId="7" xfId="0" applyFont="1" applyBorder="1" applyAlignment="1" applyProtection="1">
      <alignment horizontal="center" vertical="center" textRotation="90"/>
    </xf>
    <xf numFmtId="0" fontId="10" fillId="0" borderId="4" xfId="0" applyFont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</xf>
    <xf numFmtId="2" fontId="12" fillId="0" borderId="5" xfId="0" applyNumberFormat="1" applyFont="1" applyFill="1" applyBorder="1" applyAlignment="1" applyProtection="1">
      <alignment horizontal="center" vertical="center" wrapText="1"/>
    </xf>
    <xf numFmtId="2" fontId="12" fillId="0" borderId="7" xfId="0" applyNumberFormat="1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2" fontId="22" fillId="7" borderId="6" xfId="0" applyNumberFormat="1" applyFont="1" applyFill="1" applyBorder="1" applyAlignment="1" applyProtection="1">
      <alignment horizontal="center" vertical="center" wrapText="1"/>
    </xf>
    <xf numFmtId="2" fontId="22" fillId="7" borderId="5" xfId="0" applyNumberFormat="1" applyFont="1" applyFill="1" applyBorder="1" applyAlignment="1" applyProtection="1">
      <alignment horizontal="center" vertical="center" wrapText="1"/>
    </xf>
    <xf numFmtId="2" fontId="22" fillId="7" borderId="7" xfId="0" applyNumberFormat="1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 wrapText="1"/>
    </xf>
    <xf numFmtId="0" fontId="24" fillId="7" borderId="7" xfId="0" applyFont="1" applyFill="1" applyBorder="1" applyAlignment="1" applyProtection="1">
      <alignment horizontal="center" vertical="center" wrapText="1"/>
    </xf>
    <xf numFmtId="0" fontId="14" fillId="11" borderId="6" xfId="0" applyFont="1" applyFill="1" applyBorder="1" applyAlignment="1" applyProtection="1">
      <alignment horizontal="center" vertical="center" wrapText="1"/>
    </xf>
    <xf numFmtId="0" fontId="14" fillId="11" borderId="5" xfId="0" applyFont="1" applyFill="1" applyBorder="1" applyAlignment="1" applyProtection="1">
      <alignment horizontal="center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0" fontId="45" fillId="9" borderId="2" xfId="0" applyFont="1" applyFill="1" applyBorder="1" applyAlignment="1" applyProtection="1">
      <alignment horizontal="left" vertical="center" wrapText="1"/>
      <protection locked="0"/>
    </xf>
    <xf numFmtId="0" fontId="45" fillId="9" borderId="1" xfId="0" applyFont="1" applyFill="1" applyBorder="1" applyAlignment="1" applyProtection="1">
      <alignment horizontal="left" vertical="center" wrapText="1"/>
      <protection locked="0"/>
    </xf>
    <xf numFmtId="0" fontId="45" fillId="9" borderId="8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2" fontId="12" fillId="9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46" fillId="0" borderId="0" xfId="0" applyFont="1" applyAlignment="1">
      <alignment wrapText="1"/>
    </xf>
  </cellXfs>
  <cellStyles count="2">
    <cellStyle name="Célula Ligada" xfId="1" builtinId="2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6" sqref="C16"/>
    </sheetView>
  </sheetViews>
  <sheetFormatPr defaultRowHeight="15" x14ac:dyDescent="0.25"/>
  <cols>
    <col min="1" max="1" width="44.85546875" customWidth="1"/>
    <col min="2" max="2" width="13.7109375" customWidth="1"/>
    <col min="3" max="3" width="11.85546875" customWidth="1"/>
    <col min="4" max="4" width="14.140625" customWidth="1"/>
    <col min="5" max="5" width="13" customWidth="1"/>
  </cols>
  <sheetData>
    <row r="1" spans="1:5" ht="37.5" customHeight="1" x14ac:dyDescent="0.4">
      <c r="A1" s="152" t="s">
        <v>95</v>
      </c>
      <c r="B1" s="152"/>
      <c r="C1" s="152"/>
      <c r="D1" s="152"/>
      <c r="E1" s="152"/>
    </row>
    <row r="2" spans="1:5" ht="30" x14ac:dyDescent="0.25">
      <c r="A2" s="1" t="s">
        <v>90</v>
      </c>
      <c r="B2" s="5" t="s">
        <v>17</v>
      </c>
      <c r="C2" s="6" t="s">
        <v>18</v>
      </c>
      <c r="D2" s="6" t="s">
        <v>19</v>
      </c>
      <c r="E2" s="1" t="s">
        <v>30</v>
      </c>
    </row>
    <row r="3" spans="1:5" ht="30" customHeight="1" x14ac:dyDescent="0.35">
      <c r="A3" s="7" t="s">
        <v>91</v>
      </c>
      <c r="B3" s="8">
        <v>30</v>
      </c>
      <c r="C3" s="8">
        <v>50</v>
      </c>
      <c r="D3" s="8">
        <v>20</v>
      </c>
      <c r="E3" s="8">
        <v>100</v>
      </c>
    </row>
    <row r="4" spans="1:5" ht="30" customHeight="1" x14ac:dyDescent="0.25">
      <c r="A4" s="9" t="s">
        <v>92</v>
      </c>
      <c r="B4" s="10" t="s">
        <v>89</v>
      </c>
      <c r="C4" s="10" t="s">
        <v>93</v>
      </c>
      <c r="D4" s="10" t="s">
        <v>94</v>
      </c>
      <c r="E4" s="1"/>
    </row>
    <row r="5" spans="1:5" ht="30.75" customHeight="1" x14ac:dyDescent="0.35">
      <c r="A5" s="9" t="s">
        <v>107</v>
      </c>
      <c r="B5" s="15">
        <v>20</v>
      </c>
      <c r="C5" s="15">
        <v>60</v>
      </c>
      <c r="D5" s="15">
        <v>20</v>
      </c>
      <c r="E5" s="8">
        <v>100</v>
      </c>
    </row>
    <row r="6" spans="1:5" ht="29.25" customHeight="1" x14ac:dyDescent="0.35">
      <c r="A6" s="9" t="s">
        <v>97</v>
      </c>
      <c r="B6" s="14">
        <v>16</v>
      </c>
      <c r="C6" s="14">
        <v>55</v>
      </c>
      <c r="D6" s="14">
        <v>20</v>
      </c>
      <c r="E6" s="16" t="s">
        <v>30</v>
      </c>
    </row>
    <row r="7" spans="1:5" ht="37.5" customHeight="1" x14ac:dyDescent="0.35">
      <c r="A7" s="9" t="s">
        <v>96</v>
      </c>
      <c r="B7" s="11">
        <f>IF(B6&gt;B5,B5,B6)</f>
        <v>16</v>
      </c>
      <c r="C7" s="11">
        <f>IF(C6&gt;C5,C5,C6)</f>
        <v>55</v>
      </c>
      <c r="D7" s="11">
        <f>IF(D6&gt;D5,D5,D6)</f>
        <v>20</v>
      </c>
      <c r="E7" s="16">
        <f>B7+C7+D7</f>
        <v>91</v>
      </c>
    </row>
    <row r="8" spans="1:5" ht="32.25" customHeight="1" x14ac:dyDescent="0.3">
      <c r="A8" s="12" t="s">
        <v>106</v>
      </c>
      <c r="B8" s="1"/>
      <c r="C8" s="1"/>
      <c r="D8" s="1"/>
      <c r="E8" s="17" t="str">
        <f>IF(E7&gt;=90,"Excelente",IF(E7&gt;=75,"Muito Bom", IF(E7&gt;=50,"Bom","Inadequado")))</f>
        <v>Excelente</v>
      </c>
    </row>
    <row r="10" spans="1:5" ht="18" customHeight="1" x14ac:dyDescent="0.25"/>
    <row r="11" spans="1:5" x14ac:dyDescent="0.25">
      <c r="A11" s="3" t="s">
        <v>98</v>
      </c>
      <c r="B11" s="2" t="s">
        <v>100</v>
      </c>
      <c r="C11" s="2" t="s">
        <v>101</v>
      </c>
      <c r="D11" s="2" t="s">
        <v>87</v>
      </c>
      <c r="E11" s="2" t="s">
        <v>102</v>
      </c>
    </row>
    <row r="12" spans="1:5" x14ac:dyDescent="0.25">
      <c r="A12" s="3" t="s">
        <v>99</v>
      </c>
      <c r="B12" s="4" t="s">
        <v>103</v>
      </c>
      <c r="C12" s="4" t="s">
        <v>104</v>
      </c>
      <c r="D12" s="4" t="s">
        <v>105</v>
      </c>
      <c r="E12" s="4" t="s">
        <v>131</v>
      </c>
    </row>
    <row r="13" spans="1:5" ht="30" x14ac:dyDescent="0.25">
      <c r="A13" s="3" t="s">
        <v>385</v>
      </c>
    </row>
    <row r="14" spans="1:5" x14ac:dyDescent="0.25">
      <c r="A14" s="18" t="s">
        <v>130</v>
      </c>
    </row>
    <row r="16" spans="1:5" x14ac:dyDescent="0.25">
      <c r="A16" s="197" t="s">
        <v>386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5"/>
  <sheetViews>
    <sheetView topLeftCell="A58" zoomScale="136" zoomScaleNormal="136" workbookViewId="0">
      <selection activeCell="A59" sqref="A59"/>
    </sheetView>
  </sheetViews>
  <sheetFormatPr defaultColWidth="8.85546875" defaultRowHeight="15" x14ac:dyDescent="0.25"/>
  <cols>
    <col min="1" max="1" width="10.28515625" style="19" customWidth="1"/>
    <col min="2" max="2" width="8.140625" style="21" customWidth="1"/>
    <col min="3" max="3" width="13.85546875" style="21" customWidth="1"/>
    <col min="4" max="4" width="80.7109375" style="48" customWidth="1"/>
    <col min="5" max="5" width="12.28515625" style="21" customWidth="1"/>
    <col min="6" max="6" width="9.140625" style="21" customWidth="1"/>
    <col min="7" max="7" width="6.85546875" style="21" hidden="1" customWidth="1"/>
    <col min="8" max="8" width="6.85546875" style="21" customWidth="1"/>
    <col min="9" max="9" width="6.85546875" style="21" hidden="1" customWidth="1"/>
    <col min="10" max="10" width="8.28515625" style="21" customWidth="1"/>
    <col min="11" max="11" width="5.28515625" style="49" customWidth="1"/>
    <col min="12" max="12" width="6.140625" style="21" hidden="1" customWidth="1"/>
    <col min="13" max="13" width="8.7109375" style="21" customWidth="1"/>
    <col min="14" max="14" width="5.42578125" style="49" customWidth="1"/>
    <col min="15" max="15" width="10.28515625" style="21" customWidth="1"/>
    <col min="16" max="16" width="1.140625" style="21" customWidth="1"/>
    <col min="17" max="17" width="16.140625" style="21" customWidth="1"/>
    <col min="18" max="20" width="12.28515625" style="21" customWidth="1"/>
    <col min="21" max="21" width="9.7109375" style="21" customWidth="1"/>
    <col min="22" max="16384" width="8.85546875" style="21"/>
  </cols>
  <sheetData>
    <row r="1" spans="1:28" ht="18.75" customHeight="1" x14ac:dyDescent="0.25">
      <c r="B1" s="158" t="s">
        <v>137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20"/>
    </row>
    <row r="2" spans="1:28" ht="24" customHeight="1" x14ac:dyDescent="0.25">
      <c r="B2" s="181" t="s">
        <v>383</v>
      </c>
      <c r="C2" s="182"/>
      <c r="D2" s="183"/>
      <c r="E2" s="181" t="s">
        <v>384</v>
      </c>
      <c r="F2" s="182"/>
      <c r="G2" s="182"/>
      <c r="H2" s="182"/>
      <c r="I2" s="182"/>
      <c r="J2" s="182"/>
      <c r="K2" s="182"/>
      <c r="L2" s="182"/>
      <c r="M2" s="182"/>
      <c r="N2" s="182"/>
      <c r="O2" s="183"/>
      <c r="Q2" s="140" t="s">
        <v>90</v>
      </c>
      <c r="R2" s="141" t="s">
        <v>17</v>
      </c>
      <c r="S2" s="141" t="s">
        <v>18</v>
      </c>
      <c r="T2" s="141" t="s">
        <v>19</v>
      </c>
      <c r="U2" s="63" t="s">
        <v>30</v>
      </c>
    </row>
    <row r="3" spans="1:28" ht="12.75" customHeight="1" x14ac:dyDescent="0.25">
      <c r="A3" s="188" t="s">
        <v>247</v>
      </c>
      <c r="B3" s="162" t="s">
        <v>23</v>
      </c>
      <c r="C3" s="162" t="s">
        <v>16</v>
      </c>
      <c r="D3" s="162" t="s">
        <v>29</v>
      </c>
      <c r="E3" s="159" t="s">
        <v>111</v>
      </c>
      <c r="F3" s="160"/>
      <c r="G3" s="160"/>
      <c r="H3" s="160"/>
      <c r="I3" s="160"/>
      <c r="J3" s="160"/>
      <c r="K3" s="160"/>
      <c r="L3" s="160"/>
      <c r="M3" s="160"/>
      <c r="N3" s="161"/>
      <c r="O3" s="164" t="s">
        <v>112</v>
      </c>
      <c r="Q3" s="22" t="s">
        <v>118</v>
      </c>
      <c r="R3" s="13">
        <v>30</v>
      </c>
      <c r="S3" s="13">
        <v>50</v>
      </c>
      <c r="T3" s="13">
        <v>20</v>
      </c>
      <c r="U3" s="23">
        <f>T3+R3+S3</f>
        <v>100</v>
      </c>
      <c r="V3" s="24"/>
    </row>
    <row r="4" spans="1:28" ht="45.75" customHeight="1" x14ac:dyDescent="0.25">
      <c r="A4" s="188"/>
      <c r="B4" s="163"/>
      <c r="C4" s="163"/>
      <c r="D4" s="163"/>
      <c r="E4" s="98" t="s">
        <v>41</v>
      </c>
      <c r="F4" s="136" t="s">
        <v>115</v>
      </c>
      <c r="G4" s="25" t="s">
        <v>116</v>
      </c>
      <c r="H4" s="98" t="s">
        <v>242</v>
      </c>
      <c r="I4" s="132" t="s">
        <v>240</v>
      </c>
      <c r="J4" s="133" t="s">
        <v>243</v>
      </c>
      <c r="K4" s="133" t="s">
        <v>113</v>
      </c>
      <c r="L4" s="134" t="s">
        <v>241</v>
      </c>
      <c r="M4" s="135" t="s">
        <v>245</v>
      </c>
      <c r="N4" s="133" t="s">
        <v>114</v>
      </c>
      <c r="O4" s="165"/>
      <c r="Q4" s="142" t="s">
        <v>208</v>
      </c>
      <c r="R4" s="143">
        <f>O90</f>
        <v>0</v>
      </c>
      <c r="S4" s="143">
        <f>O112</f>
        <v>0</v>
      </c>
      <c r="T4" s="143">
        <f>O144</f>
        <v>0</v>
      </c>
      <c r="U4" s="143">
        <f>R4+S4+T4</f>
        <v>0</v>
      </c>
      <c r="V4" s="26"/>
    </row>
    <row r="5" spans="1:28" ht="14.1" customHeight="1" x14ac:dyDescent="0.25">
      <c r="A5" s="145" t="s">
        <v>246</v>
      </c>
      <c r="B5" s="155" t="s">
        <v>17</v>
      </c>
      <c r="C5" s="186" t="s">
        <v>72</v>
      </c>
      <c r="D5" s="59" t="s">
        <v>136</v>
      </c>
      <c r="E5" s="192" t="s">
        <v>42</v>
      </c>
      <c r="F5" s="189"/>
      <c r="G5" s="27">
        <v>2</v>
      </c>
      <c r="H5" s="106">
        <f>G5</f>
        <v>2</v>
      </c>
      <c r="I5" s="192" t="s">
        <v>110</v>
      </c>
      <c r="J5" s="192" t="s">
        <v>110</v>
      </c>
      <c r="K5" s="172">
        <f>IF(F5&lt;=10, F5, "ERRO")</f>
        <v>0</v>
      </c>
      <c r="L5" s="178"/>
      <c r="M5" s="169"/>
      <c r="N5" s="175"/>
      <c r="O5" s="166">
        <f>K5</f>
        <v>0</v>
      </c>
      <c r="Q5" s="154" t="s">
        <v>239</v>
      </c>
      <c r="R5" s="153">
        <f>IF(R4&lt;=R3,R4,R3)</f>
        <v>0</v>
      </c>
      <c r="S5" s="153">
        <f t="shared" ref="S5:T5" si="0">IF(S4&lt;=S3,S4,S3)</f>
        <v>0</v>
      </c>
      <c r="T5" s="153">
        <f t="shared" si="0"/>
        <v>0</v>
      </c>
      <c r="U5" s="153">
        <f>R5+S5+T5</f>
        <v>0</v>
      </c>
      <c r="V5" s="28"/>
      <c r="W5" s="28"/>
      <c r="X5" s="29"/>
      <c r="Y5" s="29"/>
      <c r="Z5" s="29"/>
      <c r="AA5" s="29"/>
      <c r="AB5" s="29"/>
    </row>
    <row r="6" spans="1:28" x14ac:dyDescent="0.25">
      <c r="A6" s="145" t="s">
        <v>249</v>
      </c>
      <c r="B6" s="156"/>
      <c r="C6" s="185"/>
      <c r="D6" s="60" t="s">
        <v>134</v>
      </c>
      <c r="E6" s="193"/>
      <c r="F6" s="190"/>
      <c r="G6" s="27">
        <v>4</v>
      </c>
      <c r="H6" s="106">
        <f t="shared" ref="H6:H8" si="1">G6</f>
        <v>4</v>
      </c>
      <c r="I6" s="193"/>
      <c r="J6" s="193"/>
      <c r="K6" s="173"/>
      <c r="L6" s="179"/>
      <c r="M6" s="170"/>
      <c r="N6" s="176"/>
      <c r="O6" s="167"/>
      <c r="Q6" s="154"/>
      <c r="R6" s="153"/>
      <c r="S6" s="153"/>
      <c r="T6" s="153"/>
      <c r="U6" s="153"/>
      <c r="V6" s="28"/>
      <c r="W6" s="28"/>
      <c r="X6" s="29"/>
      <c r="Y6" s="29"/>
      <c r="Z6" s="29"/>
      <c r="AA6" s="29"/>
      <c r="AB6" s="29"/>
    </row>
    <row r="7" spans="1:28" x14ac:dyDescent="0.25">
      <c r="A7" s="145" t="s">
        <v>250</v>
      </c>
      <c r="B7" s="156"/>
      <c r="C7" s="185"/>
      <c r="D7" s="60" t="s">
        <v>135</v>
      </c>
      <c r="E7" s="193"/>
      <c r="F7" s="190"/>
      <c r="G7" s="27">
        <v>8</v>
      </c>
      <c r="H7" s="106">
        <f t="shared" si="1"/>
        <v>8</v>
      </c>
      <c r="I7" s="193"/>
      <c r="J7" s="193"/>
      <c r="K7" s="173"/>
      <c r="L7" s="179"/>
      <c r="M7" s="170"/>
      <c r="N7" s="176"/>
      <c r="O7" s="167"/>
      <c r="Q7" s="154"/>
      <c r="R7" s="153"/>
      <c r="S7" s="153"/>
      <c r="T7" s="153"/>
      <c r="U7" s="153"/>
      <c r="V7" s="28"/>
      <c r="W7" s="28"/>
      <c r="X7" s="29"/>
      <c r="Y7" s="29"/>
      <c r="Z7" s="29"/>
      <c r="AA7" s="29"/>
      <c r="AB7" s="29"/>
    </row>
    <row r="8" spans="1:28" ht="15.75" thickBot="1" x14ac:dyDescent="0.3">
      <c r="A8" s="145" t="s">
        <v>251</v>
      </c>
      <c r="B8" s="156"/>
      <c r="C8" s="185"/>
      <c r="D8" s="60" t="s">
        <v>40</v>
      </c>
      <c r="E8" s="194"/>
      <c r="F8" s="191"/>
      <c r="G8" s="27">
        <v>10</v>
      </c>
      <c r="H8" s="106">
        <f t="shared" si="1"/>
        <v>10</v>
      </c>
      <c r="I8" s="194"/>
      <c r="J8" s="194"/>
      <c r="K8" s="174"/>
      <c r="L8" s="180"/>
      <c r="M8" s="171"/>
      <c r="N8" s="177"/>
      <c r="O8" s="168"/>
      <c r="Q8" s="28"/>
      <c r="R8" s="28"/>
      <c r="S8" s="28"/>
      <c r="T8" s="28"/>
      <c r="U8" s="28"/>
      <c r="V8" s="28"/>
      <c r="W8" s="28"/>
      <c r="X8" s="29"/>
      <c r="Y8" s="29"/>
      <c r="Z8" s="29"/>
      <c r="AA8" s="29"/>
      <c r="AB8" s="29"/>
    </row>
    <row r="9" spans="1:28" ht="24" customHeight="1" thickBot="1" x14ac:dyDescent="0.3">
      <c r="A9" s="145" t="s">
        <v>248</v>
      </c>
      <c r="B9" s="156"/>
      <c r="C9" s="61" t="s">
        <v>36</v>
      </c>
      <c r="D9" s="62" t="s">
        <v>138</v>
      </c>
      <c r="E9" s="99" t="s">
        <v>35</v>
      </c>
      <c r="F9" s="146"/>
      <c r="G9" s="30">
        <v>3</v>
      </c>
      <c r="H9" s="101">
        <f>G9</f>
        <v>3</v>
      </c>
      <c r="I9" s="102">
        <v>2</v>
      </c>
      <c r="J9" s="101">
        <f>I9</f>
        <v>2</v>
      </c>
      <c r="K9" s="107">
        <f>IF(F9&lt;=H9, F9, "ERRO")</f>
        <v>0</v>
      </c>
      <c r="L9" s="108"/>
      <c r="M9" s="109"/>
      <c r="N9" s="110"/>
      <c r="O9" s="111">
        <f>K9</f>
        <v>0</v>
      </c>
      <c r="Q9" s="31" t="s">
        <v>244</v>
      </c>
      <c r="R9" s="32">
        <v>36</v>
      </c>
      <c r="S9" s="33"/>
      <c r="T9" s="33"/>
      <c r="U9" s="33"/>
      <c r="V9" s="33"/>
      <c r="W9" s="28"/>
      <c r="X9" s="29"/>
      <c r="Y9" s="29"/>
      <c r="Z9" s="29"/>
      <c r="AA9" s="29"/>
      <c r="AB9" s="29"/>
    </row>
    <row r="10" spans="1:28" x14ac:dyDescent="0.25">
      <c r="A10" s="63" t="s">
        <v>252</v>
      </c>
      <c r="B10" s="156"/>
      <c r="C10" s="186" t="s">
        <v>123</v>
      </c>
      <c r="D10" s="64" t="s">
        <v>210</v>
      </c>
      <c r="E10" s="100" t="s">
        <v>45</v>
      </c>
      <c r="F10" s="146"/>
      <c r="G10" s="34">
        <v>3</v>
      </c>
      <c r="H10" s="106">
        <f t="shared" ref="H10:H69" si="2">$R$9*G10/36</f>
        <v>3</v>
      </c>
      <c r="I10" s="112">
        <v>0.5</v>
      </c>
      <c r="J10" s="109">
        <f t="shared" ref="J10:J73" si="3">36*I10/$R$9</f>
        <v>0.5</v>
      </c>
      <c r="K10" s="107">
        <f>IF(F10&lt;=H10, F10, H10)</f>
        <v>0</v>
      </c>
      <c r="L10" s="112">
        <v>0.25</v>
      </c>
      <c r="M10" s="109">
        <f t="shared" ref="M10:M73" si="4">36*L10/$R$9</f>
        <v>0.25</v>
      </c>
      <c r="N10" s="107">
        <f>IF(F10&gt;H10,F10-H10,0)</f>
        <v>0</v>
      </c>
      <c r="O10" s="111">
        <f>J10*K10+M10*N10</f>
        <v>0</v>
      </c>
      <c r="Q10" s="33"/>
      <c r="R10" s="33"/>
      <c r="S10" s="33"/>
      <c r="T10" s="33"/>
      <c r="U10" s="33"/>
      <c r="V10" s="33"/>
      <c r="W10" s="28"/>
      <c r="X10" s="29"/>
      <c r="Y10" s="29"/>
      <c r="Z10" s="29"/>
      <c r="AA10" s="29"/>
      <c r="AB10" s="29"/>
    </row>
    <row r="11" spans="1:28" x14ac:dyDescent="0.25">
      <c r="A11" s="63" t="s">
        <v>253</v>
      </c>
      <c r="B11" s="156"/>
      <c r="C11" s="185"/>
      <c r="D11" s="65" t="s">
        <v>209</v>
      </c>
      <c r="E11" s="100" t="s">
        <v>46</v>
      </c>
      <c r="F11" s="146"/>
      <c r="G11" s="34">
        <v>3</v>
      </c>
      <c r="H11" s="106">
        <f t="shared" si="2"/>
        <v>3</v>
      </c>
      <c r="I11" s="112">
        <v>0.8</v>
      </c>
      <c r="J11" s="109">
        <f t="shared" si="3"/>
        <v>0.8</v>
      </c>
      <c r="K11" s="107">
        <f t="shared" ref="K11:K72" si="5">IF(F11&lt;=H11, F11, H11)</f>
        <v>0</v>
      </c>
      <c r="L11" s="112">
        <v>0.4</v>
      </c>
      <c r="M11" s="109">
        <f t="shared" si="4"/>
        <v>0.4</v>
      </c>
      <c r="N11" s="107">
        <f t="shared" ref="N11:N72" si="6">IF(F11&gt;H11,F11-H11,0)</f>
        <v>0</v>
      </c>
      <c r="O11" s="111">
        <f t="shared" ref="O11:O64" si="7">J11*K11+M11*N11</f>
        <v>0</v>
      </c>
      <c r="Q11" s="33"/>
      <c r="R11" s="33"/>
      <c r="S11" s="33"/>
      <c r="T11" s="33"/>
      <c r="U11" s="33"/>
      <c r="V11" s="33"/>
      <c r="W11" s="28"/>
      <c r="X11" s="29"/>
      <c r="Y11" s="29"/>
      <c r="Z11" s="29"/>
      <c r="AA11" s="29"/>
      <c r="AB11" s="29"/>
    </row>
    <row r="12" spans="1:28" x14ac:dyDescent="0.25">
      <c r="A12" s="63" t="s">
        <v>254</v>
      </c>
      <c r="B12" s="156"/>
      <c r="C12" s="185"/>
      <c r="D12" s="64" t="s">
        <v>43</v>
      </c>
      <c r="E12" s="100" t="s">
        <v>46</v>
      </c>
      <c r="F12" s="146"/>
      <c r="G12" s="34">
        <v>3</v>
      </c>
      <c r="H12" s="106">
        <f t="shared" si="2"/>
        <v>3</v>
      </c>
      <c r="I12" s="112">
        <v>1.5</v>
      </c>
      <c r="J12" s="109">
        <f t="shared" si="3"/>
        <v>1.5</v>
      </c>
      <c r="K12" s="107">
        <f t="shared" si="5"/>
        <v>0</v>
      </c>
      <c r="L12" s="112">
        <v>0.75</v>
      </c>
      <c r="M12" s="109">
        <f t="shared" si="4"/>
        <v>0.75</v>
      </c>
      <c r="N12" s="107">
        <f t="shared" si="6"/>
        <v>0</v>
      </c>
      <c r="O12" s="111">
        <f t="shared" si="7"/>
        <v>0</v>
      </c>
      <c r="Q12" s="33"/>
      <c r="R12" s="33"/>
      <c r="S12" s="33"/>
      <c r="T12" s="33"/>
      <c r="U12" s="33"/>
      <c r="V12" s="33"/>
      <c r="W12" s="28"/>
      <c r="X12" s="29"/>
      <c r="Y12" s="29"/>
      <c r="Z12" s="29"/>
      <c r="AA12" s="29"/>
      <c r="AB12" s="29"/>
    </row>
    <row r="13" spans="1:28" ht="16.5" x14ac:dyDescent="0.25">
      <c r="A13" s="63" t="s">
        <v>255</v>
      </c>
      <c r="B13" s="156"/>
      <c r="C13" s="185"/>
      <c r="D13" s="64" t="s">
        <v>44</v>
      </c>
      <c r="E13" s="100" t="s">
        <v>46</v>
      </c>
      <c r="F13" s="146"/>
      <c r="G13" s="34">
        <v>3</v>
      </c>
      <c r="H13" s="106">
        <f t="shared" si="2"/>
        <v>3</v>
      </c>
      <c r="I13" s="112">
        <v>2</v>
      </c>
      <c r="J13" s="109">
        <f t="shared" si="3"/>
        <v>2</v>
      </c>
      <c r="K13" s="107">
        <f t="shared" si="5"/>
        <v>0</v>
      </c>
      <c r="L13" s="112">
        <v>1</v>
      </c>
      <c r="M13" s="109">
        <f t="shared" si="4"/>
        <v>1</v>
      </c>
      <c r="N13" s="107">
        <f t="shared" si="6"/>
        <v>0</v>
      </c>
      <c r="O13" s="111">
        <f t="shared" si="7"/>
        <v>0</v>
      </c>
      <c r="Q13" s="33"/>
      <c r="R13" s="33"/>
      <c r="S13" s="33"/>
      <c r="T13" s="33"/>
      <c r="U13" s="33"/>
      <c r="V13" s="33"/>
      <c r="W13" s="28"/>
      <c r="X13" s="29"/>
      <c r="Y13" s="29"/>
      <c r="Z13" s="29"/>
      <c r="AA13" s="29"/>
      <c r="AB13" s="29"/>
    </row>
    <row r="14" spans="1:28" x14ac:dyDescent="0.25">
      <c r="A14" s="63" t="s">
        <v>256</v>
      </c>
      <c r="B14" s="156"/>
      <c r="C14" s="185"/>
      <c r="D14" s="64" t="s">
        <v>139</v>
      </c>
      <c r="E14" s="100" t="s">
        <v>32</v>
      </c>
      <c r="F14" s="146"/>
      <c r="G14" s="34">
        <v>3</v>
      </c>
      <c r="H14" s="106">
        <f t="shared" si="2"/>
        <v>3</v>
      </c>
      <c r="I14" s="112">
        <v>1.5</v>
      </c>
      <c r="J14" s="109">
        <f t="shared" si="3"/>
        <v>1.5</v>
      </c>
      <c r="K14" s="107">
        <f t="shared" si="5"/>
        <v>0</v>
      </c>
      <c r="L14" s="112">
        <v>0.75</v>
      </c>
      <c r="M14" s="109">
        <f t="shared" si="4"/>
        <v>0.75</v>
      </c>
      <c r="N14" s="107">
        <f t="shared" si="6"/>
        <v>0</v>
      </c>
      <c r="O14" s="111">
        <f t="shared" si="7"/>
        <v>0</v>
      </c>
      <c r="Q14" s="33"/>
      <c r="R14" s="33"/>
      <c r="S14" s="33"/>
      <c r="T14" s="33"/>
      <c r="U14" s="33"/>
      <c r="V14" s="33"/>
      <c r="W14" s="28"/>
      <c r="X14" s="29"/>
      <c r="Y14" s="29"/>
      <c r="Z14" s="29"/>
      <c r="AA14" s="29"/>
      <c r="AB14" s="29"/>
    </row>
    <row r="15" spans="1:28" x14ac:dyDescent="0.25">
      <c r="A15" s="63" t="s">
        <v>257</v>
      </c>
      <c r="B15" s="156"/>
      <c r="C15" s="185"/>
      <c r="D15" s="64" t="s">
        <v>140</v>
      </c>
      <c r="E15" s="100" t="s">
        <v>32</v>
      </c>
      <c r="F15" s="146"/>
      <c r="G15" s="34">
        <v>3</v>
      </c>
      <c r="H15" s="106">
        <f t="shared" si="2"/>
        <v>3</v>
      </c>
      <c r="I15" s="112">
        <v>2</v>
      </c>
      <c r="J15" s="109">
        <f t="shared" si="3"/>
        <v>2</v>
      </c>
      <c r="K15" s="107">
        <f t="shared" si="5"/>
        <v>0</v>
      </c>
      <c r="L15" s="112">
        <v>1</v>
      </c>
      <c r="M15" s="109">
        <f t="shared" si="4"/>
        <v>1</v>
      </c>
      <c r="N15" s="107">
        <f t="shared" si="6"/>
        <v>0</v>
      </c>
      <c r="O15" s="111">
        <f t="shared" si="7"/>
        <v>0</v>
      </c>
      <c r="Q15" s="33"/>
      <c r="R15" s="33"/>
      <c r="S15" s="33"/>
      <c r="T15" s="33"/>
      <c r="U15" s="33"/>
      <c r="V15" s="33"/>
      <c r="W15" s="28"/>
      <c r="X15" s="29"/>
      <c r="Y15" s="29"/>
      <c r="Z15" s="29"/>
      <c r="AA15" s="29"/>
      <c r="AB15" s="29"/>
    </row>
    <row r="16" spans="1:28" x14ac:dyDescent="0.25">
      <c r="A16" s="63" t="s">
        <v>258</v>
      </c>
      <c r="B16" s="156"/>
      <c r="C16" s="185"/>
      <c r="D16" s="65" t="s">
        <v>141</v>
      </c>
      <c r="E16" s="100" t="s">
        <v>47</v>
      </c>
      <c r="F16" s="146"/>
      <c r="G16" s="34">
        <v>12</v>
      </c>
      <c r="H16" s="106">
        <f t="shared" si="2"/>
        <v>12</v>
      </c>
      <c r="I16" s="112">
        <v>0.5</v>
      </c>
      <c r="J16" s="109">
        <f t="shared" si="3"/>
        <v>0.5</v>
      </c>
      <c r="K16" s="107">
        <f t="shared" si="5"/>
        <v>0</v>
      </c>
      <c r="L16" s="112">
        <v>0.25</v>
      </c>
      <c r="M16" s="109">
        <f t="shared" si="4"/>
        <v>0.25</v>
      </c>
      <c r="N16" s="107">
        <f t="shared" si="6"/>
        <v>0</v>
      </c>
      <c r="O16" s="111">
        <f t="shared" si="7"/>
        <v>0</v>
      </c>
      <c r="Q16" s="33"/>
      <c r="R16" s="33"/>
      <c r="S16" s="33"/>
      <c r="T16" s="33"/>
      <c r="U16" s="33"/>
      <c r="V16" s="33"/>
      <c r="W16" s="28"/>
      <c r="X16" s="29"/>
      <c r="Y16" s="29"/>
      <c r="Z16" s="29"/>
      <c r="AA16" s="29"/>
      <c r="AB16" s="29"/>
    </row>
    <row r="17" spans="1:28" x14ac:dyDescent="0.25">
      <c r="A17" s="63" t="s">
        <v>259</v>
      </c>
      <c r="B17" s="156"/>
      <c r="C17" s="185"/>
      <c r="D17" s="65" t="s">
        <v>142</v>
      </c>
      <c r="E17" s="100" t="s">
        <v>47</v>
      </c>
      <c r="F17" s="146"/>
      <c r="G17" s="34">
        <v>12</v>
      </c>
      <c r="H17" s="106">
        <f t="shared" si="2"/>
        <v>12</v>
      </c>
      <c r="I17" s="112">
        <v>0.8</v>
      </c>
      <c r="J17" s="109">
        <f t="shared" si="3"/>
        <v>0.8</v>
      </c>
      <c r="K17" s="107">
        <f t="shared" si="5"/>
        <v>0</v>
      </c>
      <c r="L17" s="112">
        <v>0.4</v>
      </c>
      <c r="M17" s="109">
        <f t="shared" si="4"/>
        <v>0.4</v>
      </c>
      <c r="N17" s="107">
        <f t="shared" si="6"/>
        <v>0</v>
      </c>
      <c r="O17" s="111">
        <f t="shared" si="7"/>
        <v>0</v>
      </c>
      <c r="Q17" s="33"/>
      <c r="R17" s="33"/>
      <c r="S17" s="33"/>
      <c r="T17" s="33"/>
      <c r="U17" s="33"/>
      <c r="V17" s="33"/>
      <c r="W17" s="28"/>
      <c r="X17" s="29"/>
      <c r="Y17" s="29"/>
      <c r="Z17" s="29"/>
      <c r="AA17" s="29"/>
      <c r="AB17" s="29"/>
    </row>
    <row r="18" spans="1:28" x14ac:dyDescent="0.25">
      <c r="A18" s="63" t="s">
        <v>260</v>
      </c>
      <c r="B18" s="156"/>
      <c r="C18" s="185"/>
      <c r="D18" s="65" t="s">
        <v>48</v>
      </c>
      <c r="E18" s="100" t="s">
        <v>47</v>
      </c>
      <c r="F18" s="146"/>
      <c r="G18" s="34">
        <v>6</v>
      </c>
      <c r="H18" s="106">
        <f t="shared" si="2"/>
        <v>6</v>
      </c>
      <c r="I18" s="112">
        <v>1</v>
      </c>
      <c r="J18" s="109">
        <f t="shared" si="3"/>
        <v>1</v>
      </c>
      <c r="K18" s="107">
        <f t="shared" si="5"/>
        <v>0</v>
      </c>
      <c r="L18" s="112">
        <v>0.5</v>
      </c>
      <c r="M18" s="109">
        <f t="shared" si="4"/>
        <v>0.5</v>
      </c>
      <c r="N18" s="107">
        <f t="shared" si="6"/>
        <v>0</v>
      </c>
      <c r="O18" s="111">
        <f t="shared" si="7"/>
        <v>0</v>
      </c>
      <c r="Q18" s="33"/>
      <c r="R18" s="33"/>
      <c r="S18" s="33"/>
      <c r="T18" s="33"/>
      <c r="U18" s="33"/>
      <c r="V18" s="33"/>
      <c r="W18" s="28"/>
      <c r="X18" s="29"/>
      <c r="Y18" s="29"/>
      <c r="Z18" s="29"/>
      <c r="AA18" s="29"/>
      <c r="AB18" s="29"/>
    </row>
    <row r="19" spans="1:28" x14ac:dyDescent="0.25">
      <c r="A19" s="63" t="s">
        <v>261</v>
      </c>
      <c r="B19" s="156"/>
      <c r="C19" s="185"/>
      <c r="D19" s="65" t="s">
        <v>49</v>
      </c>
      <c r="E19" s="100" t="s">
        <v>47</v>
      </c>
      <c r="F19" s="146"/>
      <c r="G19" s="34">
        <v>6</v>
      </c>
      <c r="H19" s="106">
        <f t="shared" si="2"/>
        <v>6</v>
      </c>
      <c r="I19" s="112">
        <v>1.5</v>
      </c>
      <c r="J19" s="109">
        <f t="shared" si="3"/>
        <v>1.5</v>
      </c>
      <c r="K19" s="107">
        <f t="shared" si="5"/>
        <v>0</v>
      </c>
      <c r="L19" s="112">
        <v>0.75</v>
      </c>
      <c r="M19" s="109">
        <f t="shared" si="4"/>
        <v>0.75</v>
      </c>
      <c r="N19" s="107">
        <f t="shared" si="6"/>
        <v>0</v>
      </c>
      <c r="O19" s="111">
        <f t="shared" si="7"/>
        <v>0</v>
      </c>
      <c r="Q19" s="33"/>
      <c r="R19" s="33"/>
      <c r="S19" s="33"/>
      <c r="T19" s="33"/>
      <c r="U19" s="33"/>
      <c r="V19" s="33"/>
      <c r="W19" s="28"/>
      <c r="X19" s="29"/>
      <c r="Y19" s="29"/>
      <c r="Z19" s="29"/>
      <c r="AA19" s="29"/>
      <c r="AB19" s="29"/>
    </row>
    <row r="20" spans="1:28" x14ac:dyDescent="0.25">
      <c r="A20" s="63" t="s">
        <v>262</v>
      </c>
      <c r="B20" s="156"/>
      <c r="C20" s="185"/>
      <c r="D20" s="65" t="s">
        <v>168</v>
      </c>
      <c r="E20" s="100" t="s">
        <v>50</v>
      </c>
      <c r="F20" s="146"/>
      <c r="G20" s="34">
        <v>3</v>
      </c>
      <c r="H20" s="106">
        <f t="shared" si="2"/>
        <v>3</v>
      </c>
      <c r="I20" s="112">
        <v>1.5</v>
      </c>
      <c r="J20" s="109">
        <f t="shared" si="3"/>
        <v>1.5</v>
      </c>
      <c r="K20" s="107">
        <f t="shared" si="5"/>
        <v>0</v>
      </c>
      <c r="L20" s="112">
        <v>0.75</v>
      </c>
      <c r="M20" s="109">
        <f t="shared" si="4"/>
        <v>0.75</v>
      </c>
      <c r="N20" s="107">
        <f t="shared" si="6"/>
        <v>0</v>
      </c>
      <c r="O20" s="111">
        <f t="shared" si="7"/>
        <v>0</v>
      </c>
      <c r="Q20" s="33"/>
      <c r="R20" s="33"/>
      <c r="S20" s="33"/>
      <c r="T20" s="33"/>
      <c r="U20" s="33"/>
      <c r="V20" s="33"/>
      <c r="W20" s="28"/>
      <c r="X20" s="29"/>
      <c r="Y20" s="29"/>
      <c r="Z20" s="29"/>
      <c r="AA20" s="29"/>
      <c r="AB20" s="29"/>
    </row>
    <row r="21" spans="1:28" x14ac:dyDescent="0.25">
      <c r="A21" s="63" t="s">
        <v>263</v>
      </c>
      <c r="B21" s="156"/>
      <c r="C21" s="185"/>
      <c r="D21" s="65" t="s">
        <v>169</v>
      </c>
      <c r="E21" s="100" t="s">
        <v>50</v>
      </c>
      <c r="F21" s="146"/>
      <c r="G21" s="34">
        <v>3</v>
      </c>
      <c r="H21" s="106">
        <f t="shared" si="2"/>
        <v>3</v>
      </c>
      <c r="I21" s="112">
        <v>2</v>
      </c>
      <c r="J21" s="109">
        <f t="shared" si="3"/>
        <v>2</v>
      </c>
      <c r="K21" s="107">
        <f t="shared" si="5"/>
        <v>0</v>
      </c>
      <c r="L21" s="112">
        <v>1</v>
      </c>
      <c r="M21" s="109">
        <f t="shared" si="4"/>
        <v>1</v>
      </c>
      <c r="N21" s="107">
        <f t="shared" si="6"/>
        <v>0</v>
      </c>
      <c r="O21" s="111">
        <f t="shared" si="7"/>
        <v>0</v>
      </c>
      <c r="Q21" s="33"/>
      <c r="R21" s="33"/>
      <c r="S21" s="33"/>
      <c r="T21" s="33"/>
      <c r="U21" s="33"/>
      <c r="V21" s="33"/>
      <c r="W21" s="28"/>
      <c r="X21" s="29"/>
      <c r="Y21" s="29"/>
      <c r="Z21" s="29"/>
      <c r="AA21" s="29"/>
      <c r="AB21" s="29"/>
    </row>
    <row r="22" spans="1:28" x14ac:dyDescent="0.25">
      <c r="A22" s="63" t="s">
        <v>264</v>
      </c>
      <c r="B22" s="156"/>
      <c r="C22" s="185"/>
      <c r="D22" s="65" t="s">
        <v>231</v>
      </c>
      <c r="E22" s="100" t="s">
        <v>51</v>
      </c>
      <c r="F22" s="146"/>
      <c r="G22" s="34">
        <v>6</v>
      </c>
      <c r="H22" s="106">
        <f t="shared" si="2"/>
        <v>6</v>
      </c>
      <c r="I22" s="112">
        <v>0.5</v>
      </c>
      <c r="J22" s="109">
        <f t="shared" si="3"/>
        <v>0.5</v>
      </c>
      <c r="K22" s="107">
        <f t="shared" si="5"/>
        <v>0</v>
      </c>
      <c r="L22" s="112">
        <v>0.25</v>
      </c>
      <c r="M22" s="109">
        <f t="shared" si="4"/>
        <v>0.25</v>
      </c>
      <c r="N22" s="107">
        <f t="shared" si="6"/>
        <v>0</v>
      </c>
      <c r="O22" s="111">
        <f t="shared" si="7"/>
        <v>0</v>
      </c>
      <c r="Q22" s="33"/>
      <c r="R22" s="33"/>
      <c r="S22" s="33"/>
      <c r="T22" s="33"/>
      <c r="U22" s="33"/>
      <c r="V22" s="33"/>
      <c r="W22" s="28"/>
      <c r="X22" s="29"/>
      <c r="Y22" s="29"/>
      <c r="Z22" s="29"/>
      <c r="AA22" s="29"/>
      <c r="AB22" s="29"/>
    </row>
    <row r="23" spans="1:28" x14ac:dyDescent="0.25">
      <c r="A23" s="63" t="s">
        <v>265</v>
      </c>
      <c r="B23" s="156"/>
      <c r="C23" s="185"/>
      <c r="D23" s="65" t="s">
        <v>54</v>
      </c>
      <c r="E23" s="100" t="s">
        <v>51</v>
      </c>
      <c r="F23" s="146"/>
      <c r="G23" s="34">
        <v>3</v>
      </c>
      <c r="H23" s="106">
        <f t="shared" si="2"/>
        <v>3</v>
      </c>
      <c r="I23" s="112">
        <v>1.2</v>
      </c>
      <c r="J23" s="109">
        <f t="shared" si="3"/>
        <v>1.2</v>
      </c>
      <c r="K23" s="107">
        <f t="shared" si="5"/>
        <v>0</v>
      </c>
      <c r="L23" s="112">
        <v>0.6</v>
      </c>
      <c r="M23" s="109">
        <f t="shared" si="4"/>
        <v>0.6</v>
      </c>
      <c r="N23" s="107">
        <f t="shared" si="6"/>
        <v>0</v>
      </c>
      <c r="O23" s="111">
        <f t="shared" si="7"/>
        <v>0</v>
      </c>
      <c r="Q23" s="33"/>
      <c r="R23" s="33"/>
      <c r="S23" s="33"/>
      <c r="T23" s="33"/>
      <c r="U23" s="33"/>
      <c r="V23" s="33"/>
      <c r="W23" s="28"/>
      <c r="X23" s="29"/>
      <c r="Y23" s="29"/>
      <c r="Z23" s="29"/>
      <c r="AA23" s="29"/>
      <c r="AB23" s="29"/>
    </row>
    <row r="24" spans="1:28" x14ac:dyDescent="0.25">
      <c r="A24" s="63" t="s">
        <v>266</v>
      </c>
      <c r="B24" s="156"/>
      <c r="C24" s="185"/>
      <c r="D24" s="65" t="s">
        <v>52</v>
      </c>
      <c r="E24" s="100" t="s">
        <v>51</v>
      </c>
      <c r="F24" s="146"/>
      <c r="G24" s="34">
        <v>3</v>
      </c>
      <c r="H24" s="106">
        <f t="shared" si="2"/>
        <v>3</v>
      </c>
      <c r="I24" s="112">
        <v>2</v>
      </c>
      <c r="J24" s="109">
        <f t="shared" si="3"/>
        <v>2</v>
      </c>
      <c r="K24" s="107">
        <f t="shared" si="5"/>
        <v>0</v>
      </c>
      <c r="L24" s="112">
        <v>1</v>
      </c>
      <c r="M24" s="109">
        <f t="shared" si="4"/>
        <v>1</v>
      </c>
      <c r="N24" s="107">
        <f t="shared" si="6"/>
        <v>0</v>
      </c>
      <c r="O24" s="111">
        <f t="shared" si="7"/>
        <v>0</v>
      </c>
      <c r="Q24" s="33"/>
      <c r="R24" s="33"/>
      <c r="S24" s="33"/>
      <c r="T24" s="33"/>
      <c r="U24" s="33"/>
      <c r="V24" s="33"/>
      <c r="W24" s="28"/>
      <c r="X24" s="29"/>
      <c r="Y24" s="29"/>
      <c r="Z24" s="29"/>
      <c r="AA24" s="29"/>
      <c r="AB24" s="29"/>
    </row>
    <row r="25" spans="1:28" x14ac:dyDescent="0.25">
      <c r="A25" s="63" t="s">
        <v>267</v>
      </c>
      <c r="B25" s="156"/>
      <c r="C25" s="185"/>
      <c r="D25" s="65" t="s">
        <v>53</v>
      </c>
      <c r="E25" s="100" t="s">
        <v>51</v>
      </c>
      <c r="F25" s="146"/>
      <c r="G25" s="34">
        <v>3</v>
      </c>
      <c r="H25" s="106">
        <f t="shared" si="2"/>
        <v>3</v>
      </c>
      <c r="I25" s="112">
        <v>4</v>
      </c>
      <c r="J25" s="109">
        <f t="shared" si="3"/>
        <v>4</v>
      </c>
      <c r="K25" s="107">
        <f t="shared" si="5"/>
        <v>0</v>
      </c>
      <c r="L25" s="112">
        <v>2</v>
      </c>
      <c r="M25" s="109">
        <f t="shared" si="4"/>
        <v>2</v>
      </c>
      <c r="N25" s="107">
        <f t="shared" si="6"/>
        <v>0</v>
      </c>
      <c r="O25" s="111">
        <f t="shared" si="7"/>
        <v>0</v>
      </c>
      <c r="Q25" s="33"/>
      <c r="R25" s="33"/>
      <c r="S25" s="33"/>
      <c r="T25" s="33"/>
      <c r="U25" s="33"/>
      <c r="V25" s="33"/>
      <c r="W25" s="28"/>
      <c r="X25" s="29"/>
      <c r="Y25" s="29"/>
      <c r="Z25" s="29"/>
      <c r="AA25" s="29"/>
      <c r="AB25" s="29"/>
    </row>
    <row r="26" spans="1:28" ht="12.75" customHeight="1" x14ac:dyDescent="0.25">
      <c r="A26" s="63" t="s">
        <v>268</v>
      </c>
      <c r="B26" s="156"/>
      <c r="C26" s="185"/>
      <c r="D26" s="65" t="s">
        <v>57</v>
      </c>
      <c r="E26" s="100" t="s">
        <v>55</v>
      </c>
      <c r="F26" s="146"/>
      <c r="G26" s="34">
        <v>3</v>
      </c>
      <c r="H26" s="106">
        <f t="shared" si="2"/>
        <v>3</v>
      </c>
      <c r="I26" s="112">
        <v>4</v>
      </c>
      <c r="J26" s="109">
        <f t="shared" si="3"/>
        <v>4</v>
      </c>
      <c r="K26" s="107">
        <f t="shared" si="5"/>
        <v>0</v>
      </c>
      <c r="L26" s="112">
        <v>2</v>
      </c>
      <c r="M26" s="109">
        <f t="shared" si="4"/>
        <v>2</v>
      </c>
      <c r="N26" s="107">
        <f t="shared" si="6"/>
        <v>0</v>
      </c>
      <c r="O26" s="111">
        <f t="shared" si="7"/>
        <v>0</v>
      </c>
      <c r="Q26" s="33"/>
      <c r="R26" s="33"/>
      <c r="S26" s="33"/>
      <c r="T26" s="33"/>
      <c r="U26" s="33"/>
      <c r="V26" s="33"/>
      <c r="W26" s="28"/>
      <c r="X26" s="29"/>
      <c r="Y26" s="29"/>
      <c r="Z26" s="29"/>
      <c r="AA26" s="29"/>
      <c r="AB26" s="29"/>
    </row>
    <row r="27" spans="1:28" ht="12.75" customHeight="1" x14ac:dyDescent="0.25">
      <c r="A27" s="63" t="s">
        <v>269</v>
      </c>
      <c r="B27" s="156"/>
      <c r="C27" s="185"/>
      <c r="D27" s="65" t="s">
        <v>56</v>
      </c>
      <c r="E27" s="100" t="s">
        <v>55</v>
      </c>
      <c r="F27" s="146"/>
      <c r="G27" s="34">
        <v>3</v>
      </c>
      <c r="H27" s="106">
        <f t="shared" si="2"/>
        <v>3</v>
      </c>
      <c r="I27" s="112">
        <v>5</v>
      </c>
      <c r="J27" s="109">
        <f t="shared" si="3"/>
        <v>5</v>
      </c>
      <c r="K27" s="107">
        <f t="shared" si="5"/>
        <v>0</v>
      </c>
      <c r="L27" s="112">
        <v>2.5</v>
      </c>
      <c r="M27" s="109">
        <f t="shared" si="4"/>
        <v>2.5</v>
      </c>
      <c r="N27" s="107">
        <f t="shared" si="6"/>
        <v>0</v>
      </c>
      <c r="O27" s="111">
        <f t="shared" si="7"/>
        <v>0</v>
      </c>
      <c r="Q27" s="33"/>
      <c r="R27" s="33"/>
      <c r="S27" s="33"/>
      <c r="T27" s="33"/>
      <c r="U27" s="33"/>
      <c r="V27" s="33"/>
      <c r="W27" s="28"/>
      <c r="X27" s="29"/>
      <c r="Y27" s="29"/>
      <c r="Z27" s="29"/>
      <c r="AA27" s="29"/>
      <c r="AB27" s="29"/>
    </row>
    <row r="28" spans="1:28" x14ac:dyDescent="0.25">
      <c r="A28" s="63" t="s">
        <v>270</v>
      </c>
      <c r="B28" s="156"/>
      <c r="C28" s="185"/>
      <c r="D28" s="64" t="s">
        <v>58</v>
      </c>
      <c r="E28" s="100" t="s">
        <v>32</v>
      </c>
      <c r="F28" s="146"/>
      <c r="G28" s="34">
        <v>2</v>
      </c>
      <c r="H28" s="106">
        <f t="shared" si="2"/>
        <v>2</v>
      </c>
      <c r="I28" s="112">
        <v>1.5</v>
      </c>
      <c r="J28" s="109">
        <f t="shared" si="3"/>
        <v>1.5</v>
      </c>
      <c r="K28" s="107">
        <f t="shared" si="5"/>
        <v>0</v>
      </c>
      <c r="L28" s="112">
        <v>0.75</v>
      </c>
      <c r="M28" s="109">
        <f t="shared" si="4"/>
        <v>0.75</v>
      </c>
      <c r="N28" s="107">
        <f t="shared" si="6"/>
        <v>0</v>
      </c>
      <c r="O28" s="111">
        <f t="shared" si="7"/>
        <v>0</v>
      </c>
      <c r="Q28" s="33"/>
      <c r="R28" s="33"/>
      <c r="S28" s="33"/>
      <c r="T28" s="33"/>
      <c r="U28" s="33"/>
      <c r="V28" s="33"/>
      <c r="W28" s="28"/>
      <c r="X28" s="29"/>
      <c r="Y28" s="29"/>
      <c r="Z28" s="29"/>
      <c r="AA28" s="29"/>
      <c r="AB28" s="29"/>
    </row>
    <row r="29" spans="1:28" x14ac:dyDescent="0.25">
      <c r="A29" s="63" t="s">
        <v>271</v>
      </c>
      <c r="B29" s="156"/>
      <c r="C29" s="185"/>
      <c r="D29" s="64" t="s">
        <v>59</v>
      </c>
      <c r="E29" s="100" t="s">
        <v>32</v>
      </c>
      <c r="F29" s="146"/>
      <c r="G29" s="34">
        <v>2</v>
      </c>
      <c r="H29" s="106">
        <f t="shared" si="2"/>
        <v>2</v>
      </c>
      <c r="I29" s="112">
        <v>2</v>
      </c>
      <c r="J29" s="109">
        <f t="shared" si="3"/>
        <v>2</v>
      </c>
      <c r="K29" s="107">
        <f t="shared" si="5"/>
        <v>0</v>
      </c>
      <c r="L29" s="112">
        <v>1</v>
      </c>
      <c r="M29" s="109">
        <f t="shared" si="4"/>
        <v>1</v>
      </c>
      <c r="N29" s="107">
        <f t="shared" si="6"/>
        <v>0</v>
      </c>
      <c r="O29" s="111">
        <f t="shared" si="7"/>
        <v>0</v>
      </c>
      <c r="Q29" s="33"/>
      <c r="R29" s="33"/>
      <c r="S29" s="33"/>
      <c r="T29" s="33"/>
      <c r="U29" s="33"/>
      <c r="V29" s="33"/>
      <c r="W29" s="28"/>
      <c r="X29" s="29"/>
      <c r="Y29" s="29"/>
      <c r="Z29" s="29"/>
      <c r="AA29" s="29"/>
      <c r="AB29" s="29"/>
    </row>
    <row r="30" spans="1:28" x14ac:dyDescent="0.25">
      <c r="A30" s="63" t="s">
        <v>272</v>
      </c>
      <c r="B30" s="156"/>
      <c r="C30" s="185"/>
      <c r="D30" s="65" t="s">
        <v>160</v>
      </c>
      <c r="E30" s="100" t="s">
        <v>60</v>
      </c>
      <c r="F30" s="146"/>
      <c r="G30" s="34">
        <v>2</v>
      </c>
      <c r="H30" s="106">
        <f t="shared" si="2"/>
        <v>2</v>
      </c>
      <c r="I30" s="112">
        <v>3</v>
      </c>
      <c r="J30" s="109">
        <f t="shared" si="3"/>
        <v>3</v>
      </c>
      <c r="K30" s="107">
        <f t="shared" si="5"/>
        <v>0</v>
      </c>
      <c r="L30" s="112">
        <v>1.5</v>
      </c>
      <c r="M30" s="109">
        <f t="shared" si="4"/>
        <v>1.5</v>
      </c>
      <c r="N30" s="107">
        <f t="shared" si="6"/>
        <v>0</v>
      </c>
      <c r="O30" s="111">
        <f t="shared" si="7"/>
        <v>0</v>
      </c>
      <c r="Q30" s="33"/>
      <c r="R30" s="33"/>
      <c r="S30" s="33"/>
      <c r="T30" s="33"/>
      <c r="U30" s="33"/>
      <c r="V30" s="33"/>
      <c r="W30" s="28"/>
      <c r="X30" s="29"/>
      <c r="Y30" s="29"/>
      <c r="Z30" s="29"/>
      <c r="AA30" s="29"/>
      <c r="AB30" s="29"/>
    </row>
    <row r="31" spans="1:28" x14ac:dyDescent="0.25">
      <c r="A31" s="63" t="s">
        <v>273</v>
      </c>
      <c r="B31" s="156"/>
      <c r="C31" s="185"/>
      <c r="D31" s="65" t="s">
        <v>161</v>
      </c>
      <c r="E31" s="100" t="s">
        <v>60</v>
      </c>
      <c r="F31" s="146"/>
      <c r="G31" s="34">
        <v>2</v>
      </c>
      <c r="H31" s="106">
        <f t="shared" si="2"/>
        <v>2</v>
      </c>
      <c r="I31" s="112">
        <v>5</v>
      </c>
      <c r="J31" s="109">
        <f t="shared" si="3"/>
        <v>5</v>
      </c>
      <c r="K31" s="107">
        <f t="shared" si="5"/>
        <v>0</v>
      </c>
      <c r="L31" s="112">
        <v>2.5</v>
      </c>
      <c r="M31" s="109">
        <f t="shared" si="4"/>
        <v>2.5</v>
      </c>
      <c r="N31" s="107">
        <f t="shared" si="6"/>
        <v>0</v>
      </c>
      <c r="O31" s="111">
        <f t="shared" si="7"/>
        <v>0</v>
      </c>
      <c r="Q31" s="33"/>
      <c r="R31" s="33"/>
      <c r="S31" s="33"/>
      <c r="T31" s="33"/>
      <c r="U31" s="33"/>
      <c r="V31" s="33"/>
      <c r="W31" s="28"/>
      <c r="X31" s="29"/>
      <c r="Y31" s="29"/>
      <c r="Z31" s="29"/>
      <c r="AA31" s="29"/>
      <c r="AB31" s="29"/>
    </row>
    <row r="32" spans="1:28" x14ac:dyDescent="0.25">
      <c r="A32" s="63" t="s">
        <v>274</v>
      </c>
      <c r="B32" s="156"/>
      <c r="C32" s="185"/>
      <c r="D32" s="65" t="s">
        <v>162</v>
      </c>
      <c r="E32" s="100" t="s">
        <v>61</v>
      </c>
      <c r="F32" s="146"/>
      <c r="G32" s="34">
        <v>2</v>
      </c>
      <c r="H32" s="106">
        <f t="shared" si="2"/>
        <v>2</v>
      </c>
      <c r="I32" s="112">
        <v>2</v>
      </c>
      <c r="J32" s="109">
        <f t="shared" si="3"/>
        <v>2</v>
      </c>
      <c r="K32" s="107">
        <f t="shared" si="5"/>
        <v>0</v>
      </c>
      <c r="L32" s="112">
        <v>1</v>
      </c>
      <c r="M32" s="109">
        <f t="shared" si="4"/>
        <v>1</v>
      </c>
      <c r="N32" s="107">
        <f t="shared" si="6"/>
        <v>0</v>
      </c>
      <c r="O32" s="111">
        <f t="shared" si="7"/>
        <v>0</v>
      </c>
      <c r="Q32" s="33"/>
      <c r="R32" s="33"/>
      <c r="S32" s="33"/>
      <c r="T32" s="33"/>
      <c r="U32" s="33"/>
      <c r="V32" s="33"/>
      <c r="W32" s="28"/>
      <c r="X32" s="29"/>
      <c r="Y32" s="29"/>
      <c r="Z32" s="29"/>
      <c r="AA32" s="29"/>
      <c r="AB32" s="29"/>
    </row>
    <row r="33" spans="1:28" x14ac:dyDescent="0.25">
      <c r="A33" s="63" t="s">
        <v>275</v>
      </c>
      <c r="B33" s="156"/>
      <c r="C33" s="185"/>
      <c r="D33" s="65" t="s">
        <v>163</v>
      </c>
      <c r="E33" s="100" t="s">
        <v>61</v>
      </c>
      <c r="F33" s="146"/>
      <c r="G33" s="34">
        <v>2</v>
      </c>
      <c r="H33" s="106">
        <f t="shared" si="2"/>
        <v>2</v>
      </c>
      <c r="I33" s="112">
        <v>4</v>
      </c>
      <c r="J33" s="109">
        <f t="shared" si="3"/>
        <v>4</v>
      </c>
      <c r="K33" s="107">
        <f t="shared" si="5"/>
        <v>0</v>
      </c>
      <c r="L33" s="112">
        <v>2</v>
      </c>
      <c r="M33" s="109">
        <f t="shared" si="4"/>
        <v>2</v>
      </c>
      <c r="N33" s="107">
        <f t="shared" si="6"/>
        <v>0</v>
      </c>
      <c r="O33" s="111">
        <f t="shared" si="7"/>
        <v>0</v>
      </c>
      <c r="Q33" s="33"/>
      <c r="R33" s="33"/>
      <c r="S33" s="33"/>
      <c r="T33" s="33"/>
      <c r="U33" s="33"/>
      <c r="V33" s="33"/>
      <c r="W33" s="28"/>
      <c r="X33" s="29"/>
      <c r="Y33" s="29"/>
      <c r="Z33" s="29"/>
      <c r="AA33" s="29"/>
      <c r="AB33" s="29"/>
    </row>
    <row r="34" spans="1:28" ht="12.75" customHeight="1" x14ac:dyDescent="0.25">
      <c r="A34" s="63" t="s">
        <v>276</v>
      </c>
      <c r="B34" s="156"/>
      <c r="C34" s="185"/>
      <c r="D34" s="65" t="s">
        <v>170</v>
      </c>
      <c r="E34" s="100" t="s">
        <v>60</v>
      </c>
      <c r="F34" s="146"/>
      <c r="G34" s="34">
        <v>2</v>
      </c>
      <c r="H34" s="106">
        <f t="shared" si="2"/>
        <v>2</v>
      </c>
      <c r="I34" s="112">
        <v>2</v>
      </c>
      <c r="J34" s="109">
        <f t="shared" si="3"/>
        <v>2</v>
      </c>
      <c r="K34" s="107">
        <f t="shared" si="5"/>
        <v>0</v>
      </c>
      <c r="L34" s="112">
        <v>1</v>
      </c>
      <c r="M34" s="109">
        <f t="shared" si="4"/>
        <v>1</v>
      </c>
      <c r="N34" s="107">
        <f t="shared" si="6"/>
        <v>0</v>
      </c>
      <c r="O34" s="111">
        <f t="shared" si="7"/>
        <v>0</v>
      </c>
      <c r="Q34" s="33"/>
      <c r="R34" s="33"/>
      <c r="S34" s="33"/>
      <c r="T34" s="33"/>
      <c r="U34" s="33"/>
      <c r="V34" s="33"/>
      <c r="W34" s="28"/>
      <c r="X34" s="29"/>
      <c r="Y34" s="29"/>
      <c r="Z34" s="29"/>
      <c r="AA34" s="29"/>
      <c r="AB34" s="29"/>
    </row>
    <row r="35" spans="1:28" ht="13.5" customHeight="1" x14ac:dyDescent="0.25">
      <c r="A35" s="63" t="s">
        <v>277</v>
      </c>
      <c r="B35" s="156"/>
      <c r="C35" s="185"/>
      <c r="D35" s="65" t="s">
        <v>171</v>
      </c>
      <c r="E35" s="100" t="s">
        <v>60</v>
      </c>
      <c r="F35" s="146"/>
      <c r="G35" s="34">
        <v>2</v>
      </c>
      <c r="H35" s="106">
        <f t="shared" si="2"/>
        <v>2</v>
      </c>
      <c r="I35" s="112">
        <v>4</v>
      </c>
      <c r="J35" s="109">
        <f t="shared" si="3"/>
        <v>4</v>
      </c>
      <c r="K35" s="107">
        <f t="shared" si="5"/>
        <v>0</v>
      </c>
      <c r="L35" s="112">
        <v>2</v>
      </c>
      <c r="M35" s="109">
        <f t="shared" si="4"/>
        <v>2</v>
      </c>
      <c r="N35" s="107">
        <f t="shared" si="6"/>
        <v>0</v>
      </c>
      <c r="O35" s="111">
        <f t="shared" si="7"/>
        <v>0</v>
      </c>
      <c r="Q35" s="33"/>
      <c r="R35" s="33"/>
      <c r="S35" s="33"/>
      <c r="T35" s="33"/>
      <c r="U35" s="33"/>
      <c r="V35" s="33"/>
      <c r="W35" s="28"/>
      <c r="X35" s="29"/>
      <c r="Y35" s="29"/>
      <c r="Z35" s="29"/>
      <c r="AA35" s="29"/>
      <c r="AB35" s="29"/>
    </row>
    <row r="36" spans="1:28" ht="12.75" customHeight="1" x14ac:dyDescent="0.25">
      <c r="A36" s="63" t="s">
        <v>278</v>
      </c>
      <c r="B36" s="156"/>
      <c r="C36" s="185"/>
      <c r="D36" s="65" t="s">
        <v>14</v>
      </c>
      <c r="E36" s="100" t="s">
        <v>60</v>
      </c>
      <c r="F36" s="146"/>
      <c r="G36" s="34">
        <v>3</v>
      </c>
      <c r="H36" s="106">
        <f t="shared" si="2"/>
        <v>3</v>
      </c>
      <c r="I36" s="112">
        <v>2</v>
      </c>
      <c r="J36" s="109">
        <f t="shared" si="3"/>
        <v>2</v>
      </c>
      <c r="K36" s="107">
        <f t="shared" si="5"/>
        <v>0</v>
      </c>
      <c r="L36" s="112">
        <v>1</v>
      </c>
      <c r="M36" s="109">
        <f t="shared" si="4"/>
        <v>1</v>
      </c>
      <c r="N36" s="107">
        <f t="shared" si="6"/>
        <v>0</v>
      </c>
      <c r="O36" s="111">
        <f t="shared" si="7"/>
        <v>0</v>
      </c>
      <c r="Q36" s="33"/>
      <c r="R36" s="33"/>
      <c r="S36" s="33"/>
      <c r="T36" s="33"/>
      <c r="U36" s="33"/>
      <c r="V36" s="33"/>
      <c r="W36" s="28"/>
      <c r="X36" s="29"/>
      <c r="Y36" s="29"/>
      <c r="Z36" s="29"/>
      <c r="AA36" s="29"/>
      <c r="AB36" s="29"/>
    </row>
    <row r="37" spans="1:28" x14ac:dyDescent="0.25">
      <c r="A37" s="63" t="s">
        <v>279</v>
      </c>
      <c r="B37" s="156"/>
      <c r="C37" s="185"/>
      <c r="D37" s="65" t="s">
        <v>63</v>
      </c>
      <c r="E37" s="100" t="s">
        <v>67</v>
      </c>
      <c r="F37" s="146"/>
      <c r="G37" s="34">
        <v>2</v>
      </c>
      <c r="H37" s="106">
        <f t="shared" si="2"/>
        <v>2</v>
      </c>
      <c r="I37" s="112">
        <v>3</v>
      </c>
      <c r="J37" s="109">
        <f t="shared" si="3"/>
        <v>3</v>
      </c>
      <c r="K37" s="107">
        <f t="shared" si="5"/>
        <v>0</v>
      </c>
      <c r="L37" s="112">
        <v>1.5</v>
      </c>
      <c r="M37" s="109">
        <f t="shared" si="4"/>
        <v>1.5</v>
      </c>
      <c r="N37" s="107">
        <f t="shared" si="6"/>
        <v>0</v>
      </c>
      <c r="O37" s="111">
        <f t="shared" si="7"/>
        <v>0</v>
      </c>
      <c r="Q37" s="33"/>
      <c r="R37" s="33"/>
      <c r="S37" s="33"/>
      <c r="T37" s="33"/>
      <c r="U37" s="33"/>
      <c r="V37" s="33"/>
      <c r="W37" s="28"/>
      <c r="X37" s="29"/>
      <c r="Y37" s="29"/>
      <c r="Z37" s="29"/>
      <c r="AA37" s="29"/>
      <c r="AB37" s="29"/>
    </row>
    <row r="38" spans="1:28" x14ac:dyDescent="0.25">
      <c r="A38" s="63" t="s">
        <v>280</v>
      </c>
      <c r="B38" s="156"/>
      <c r="C38" s="185"/>
      <c r="D38" s="65" t="s">
        <v>62</v>
      </c>
      <c r="E38" s="100" t="s">
        <v>67</v>
      </c>
      <c r="F38" s="146"/>
      <c r="G38" s="34">
        <v>2</v>
      </c>
      <c r="H38" s="106">
        <f t="shared" si="2"/>
        <v>2</v>
      </c>
      <c r="I38" s="112">
        <v>4</v>
      </c>
      <c r="J38" s="109">
        <f t="shared" si="3"/>
        <v>4</v>
      </c>
      <c r="K38" s="107">
        <f t="shared" si="5"/>
        <v>0</v>
      </c>
      <c r="L38" s="112">
        <v>2</v>
      </c>
      <c r="M38" s="109">
        <f t="shared" si="4"/>
        <v>2</v>
      </c>
      <c r="N38" s="107">
        <f t="shared" si="6"/>
        <v>0</v>
      </c>
      <c r="O38" s="111">
        <f t="shared" si="7"/>
        <v>0</v>
      </c>
      <c r="Q38" s="33"/>
      <c r="R38" s="33"/>
      <c r="S38" s="33"/>
      <c r="T38" s="33"/>
      <c r="U38" s="33"/>
      <c r="V38" s="33"/>
      <c r="W38" s="28"/>
      <c r="X38" s="29"/>
      <c r="Y38" s="29"/>
      <c r="Z38" s="29"/>
      <c r="AA38" s="29"/>
      <c r="AB38" s="29"/>
    </row>
    <row r="39" spans="1:28" x14ac:dyDescent="0.25">
      <c r="A39" s="63" t="s">
        <v>281</v>
      </c>
      <c r="B39" s="156"/>
      <c r="C39" s="185"/>
      <c r="D39" s="65" t="s">
        <v>65</v>
      </c>
      <c r="E39" s="100" t="s">
        <v>66</v>
      </c>
      <c r="F39" s="146"/>
      <c r="G39" s="34">
        <v>3</v>
      </c>
      <c r="H39" s="106">
        <f t="shared" si="2"/>
        <v>3</v>
      </c>
      <c r="I39" s="112">
        <v>1.5</v>
      </c>
      <c r="J39" s="109">
        <f t="shared" si="3"/>
        <v>1.5</v>
      </c>
      <c r="K39" s="107">
        <f t="shared" si="5"/>
        <v>0</v>
      </c>
      <c r="L39" s="112">
        <v>0.75</v>
      </c>
      <c r="M39" s="109">
        <f t="shared" si="4"/>
        <v>0.75</v>
      </c>
      <c r="N39" s="107">
        <f t="shared" si="6"/>
        <v>0</v>
      </c>
      <c r="O39" s="111">
        <f t="shared" si="7"/>
        <v>0</v>
      </c>
      <c r="Q39" s="33"/>
      <c r="R39" s="33"/>
      <c r="S39" s="33"/>
      <c r="T39" s="33"/>
      <c r="U39" s="33"/>
      <c r="V39" s="33"/>
      <c r="W39" s="28"/>
      <c r="X39" s="29"/>
      <c r="Y39" s="29"/>
      <c r="Z39" s="29"/>
      <c r="AA39" s="29"/>
      <c r="AB39" s="29"/>
    </row>
    <row r="40" spans="1:28" x14ac:dyDescent="0.25">
      <c r="A40" s="63" t="s">
        <v>282</v>
      </c>
      <c r="B40" s="156"/>
      <c r="C40" s="187"/>
      <c r="D40" s="65" t="s">
        <v>64</v>
      </c>
      <c r="E40" s="100" t="s">
        <v>66</v>
      </c>
      <c r="F40" s="146"/>
      <c r="G40" s="34">
        <v>3</v>
      </c>
      <c r="H40" s="106">
        <f t="shared" si="2"/>
        <v>3</v>
      </c>
      <c r="I40" s="112">
        <v>2</v>
      </c>
      <c r="J40" s="109">
        <f t="shared" si="3"/>
        <v>2</v>
      </c>
      <c r="K40" s="107">
        <f t="shared" si="5"/>
        <v>0</v>
      </c>
      <c r="L40" s="112">
        <v>1</v>
      </c>
      <c r="M40" s="109">
        <f t="shared" si="4"/>
        <v>1</v>
      </c>
      <c r="N40" s="107">
        <f t="shared" si="6"/>
        <v>0</v>
      </c>
      <c r="O40" s="111">
        <f t="shared" si="7"/>
        <v>0</v>
      </c>
      <c r="Q40" s="33"/>
      <c r="R40" s="33"/>
      <c r="S40" s="33"/>
      <c r="T40" s="33"/>
      <c r="U40" s="33"/>
      <c r="V40" s="33"/>
      <c r="W40" s="28"/>
      <c r="X40" s="29"/>
      <c r="Y40" s="29"/>
      <c r="Z40" s="29"/>
      <c r="AA40" s="29"/>
      <c r="AB40" s="29"/>
    </row>
    <row r="41" spans="1:28" x14ac:dyDescent="0.25">
      <c r="A41" s="63" t="s">
        <v>283</v>
      </c>
      <c r="B41" s="156"/>
      <c r="C41" s="185" t="s">
        <v>124</v>
      </c>
      <c r="D41" s="65" t="s">
        <v>69</v>
      </c>
      <c r="E41" s="100" t="s">
        <v>68</v>
      </c>
      <c r="F41" s="146"/>
      <c r="G41" s="34">
        <v>3</v>
      </c>
      <c r="H41" s="106">
        <f t="shared" si="2"/>
        <v>3</v>
      </c>
      <c r="I41" s="112">
        <v>3</v>
      </c>
      <c r="J41" s="109">
        <f t="shared" si="3"/>
        <v>3</v>
      </c>
      <c r="K41" s="107">
        <f t="shared" si="5"/>
        <v>0</v>
      </c>
      <c r="L41" s="112">
        <v>1.5</v>
      </c>
      <c r="M41" s="109">
        <f t="shared" si="4"/>
        <v>1.5</v>
      </c>
      <c r="N41" s="107">
        <f t="shared" si="6"/>
        <v>0</v>
      </c>
      <c r="O41" s="111">
        <f t="shared" si="7"/>
        <v>0</v>
      </c>
      <c r="Q41" s="33"/>
      <c r="R41" s="33"/>
      <c r="S41" s="33"/>
      <c r="T41" s="33"/>
      <c r="U41" s="33"/>
      <c r="V41" s="33"/>
      <c r="W41" s="28"/>
      <c r="X41" s="29"/>
      <c r="Y41" s="29"/>
      <c r="Z41" s="29"/>
      <c r="AA41" s="29"/>
      <c r="AB41" s="29"/>
    </row>
    <row r="42" spans="1:28" x14ac:dyDescent="0.25">
      <c r="A42" s="63" t="s">
        <v>284</v>
      </c>
      <c r="B42" s="156"/>
      <c r="C42" s="185"/>
      <c r="D42" s="65" t="s">
        <v>70</v>
      </c>
      <c r="E42" s="100" t="s">
        <v>68</v>
      </c>
      <c r="F42" s="146"/>
      <c r="G42" s="34">
        <v>3</v>
      </c>
      <c r="H42" s="106">
        <f t="shared" si="2"/>
        <v>3</v>
      </c>
      <c r="I42" s="112">
        <v>5</v>
      </c>
      <c r="J42" s="109">
        <f t="shared" si="3"/>
        <v>5</v>
      </c>
      <c r="K42" s="107">
        <f t="shared" si="5"/>
        <v>0</v>
      </c>
      <c r="L42" s="112">
        <v>2.5</v>
      </c>
      <c r="M42" s="109">
        <f t="shared" si="4"/>
        <v>2.5</v>
      </c>
      <c r="N42" s="107">
        <f t="shared" si="6"/>
        <v>0</v>
      </c>
      <c r="O42" s="111">
        <f t="shared" si="7"/>
        <v>0</v>
      </c>
      <c r="Q42" s="33"/>
      <c r="R42" s="33"/>
      <c r="S42" s="33"/>
      <c r="T42" s="33"/>
      <c r="U42" s="33"/>
      <c r="V42" s="33"/>
      <c r="W42" s="28"/>
      <c r="X42" s="29"/>
      <c r="Y42" s="29"/>
      <c r="Z42" s="29"/>
      <c r="AA42" s="29"/>
      <c r="AB42" s="29"/>
    </row>
    <row r="43" spans="1:28" ht="18.75" customHeight="1" x14ac:dyDescent="0.25">
      <c r="A43" s="63" t="s">
        <v>285</v>
      </c>
      <c r="B43" s="156"/>
      <c r="C43" s="186" t="s">
        <v>125</v>
      </c>
      <c r="D43" s="62" t="s">
        <v>20</v>
      </c>
      <c r="E43" s="101" t="s">
        <v>25</v>
      </c>
      <c r="F43" s="146"/>
      <c r="G43" s="34">
        <v>1</v>
      </c>
      <c r="H43" s="106">
        <f t="shared" si="2"/>
        <v>1</v>
      </c>
      <c r="I43" s="112">
        <v>1</v>
      </c>
      <c r="J43" s="109">
        <f t="shared" si="3"/>
        <v>1</v>
      </c>
      <c r="K43" s="107">
        <f t="shared" si="5"/>
        <v>0</v>
      </c>
      <c r="L43" s="112">
        <v>0</v>
      </c>
      <c r="M43" s="109">
        <f t="shared" si="4"/>
        <v>0</v>
      </c>
      <c r="N43" s="107">
        <f t="shared" si="6"/>
        <v>0</v>
      </c>
      <c r="O43" s="111">
        <f t="shared" si="7"/>
        <v>0</v>
      </c>
      <c r="Q43" s="33"/>
      <c r="R43" s="33"/>
      <c r="S43" s="33"/>
      <c r="T43" s="33"/>
      <c r="U43" s="33"/>
      <c r="V43" s="33"/>
      <c r="W43" s="28"/>
      <c r="X43" s="29"/>
      <c r="Y43" s="29"/>
      <c r="Z43" s="29"/>
      <c r="AA43" s="29"/>
      <c r="AB43" s="29"/>
    </row>
    <row r="44" spans="1:28" ht="16.5" x14ac:dyDescent="0.25">
      <c r="A44" s="63" t="s">
        <v>286</v>
      </c>
      <c r="B44" s="156"/>
      <c r="C44" s="185"/>
      <c r="D44" s="66" t="s">
        <v>172</v>
      </c>
      <c r="E44" s="101" t="s">
        <v>71</v>
      </c>
      <c r="F44" s="146"/>
      <c r="G44" s="34">
        <v>6</v>
      </c>
      <c r="H44" s="106">
        <f t="shared" si="2"/>
        <v>6</v>
      </c>
      <c r="I44" s="112">
        <v>0.5</v>
      </c>
      <c r="J44" s="109">
        <f t="shared" si="3"/>
        <v>0.5</v>
      </c>
      <c r="K44" s="107">
        <f t="shared" si="5"/>
        <v>0</v>
      </c>
      <c r="L44" s="112">
        <v>0.25</v>
      </c>
      <c r="M44" s="109">
        <f t="shared" si="4"/>
        <v>0.25</v>
      </c>
      <c r="N44" s="107">
        <f t="shared" si="6"/>
        <v>0</v>
      </c>
      <c r="O44" s="111">
        <f t="shared" si="7"/>
        <v>0</v>
      </c>
      <c r="Q44" s="33"/>
      <c r="R44" s="33"/>
      <c r="S44" s="33"/>
      <c r="T44" s="33"/>
      <c r="U44" s="33"/>
      <c r="V44" s="33"/>
      <c r="W44" s="28"/>
      <c r="X44" s="29"/>
      <c r="Y44" s="29"/>
      <c r="Z44" s="29"/>
      <c r="AA44" s="29"/>
      <c r="AB44" s="29"/>
    </row>
    <row r="45" spans="1:28" x14ac:dyDescent="0.25">
      <c r="A45" s="63" t="s">
        <v>287</v>
      </c>
      <c r="B45" s="156"/>
      <c r="C45" s="185"/>
      <c r="D45" s="66" t="s">
        <v>211</v>
      </c>
      <c r="E45" s="101" t="s">
        <v>71</v>
      </c>
      <c r="F45" s="146"/>
      <c r="G45" s="34">
        <v>6</v>
      </c>
      <c r="H45" s="106">
        <f t="shared" si="2"/>
        <v>6</v>
      </c>
      <c r="I45" s="112">
        <v>1.5</v>
      </c>
      <c r="J45" s="109">
        <f t="shared" si="3"/>
        <v>1.5</v>
      </c>
      <c r="K45" s="107">
        <f t="shared" si="5"/>
        <v>0</v>
      </c>
      <c r="L45" s="112">
        <v>0.75</v>
      </c>
      <c r="M45" s="109">
        <f t="shared" si="4"/>
        <v>0.75</v>
      </c>
      <c r="N45" s="107">
        <f t="shared" si="6"/>
        <v>0</v>
      </c>
      <c r="O45" s="111">
        <f t="shared" si="7"/>
        <v>0</v>
      </c>
      <c r="Q45" s="33"/>
      <c r="R45" s="33"/>
      <c r="S45" s="33"/>
      <c r="T45" s="33"/>
      <c r="U45" s="33"/>
      <c r="V45" s="33"/>
      <c r="W45" s="28"/>
      <c r="X45" s="29"/>
      <c r="Y45" s="29"/>
      <c r="Z45" s="29"/>
      <c r="AA45" s="29"/>
      <c r="AB45" s="29"/>
    </row>
    <row r="46" spans="1:28" ht="12.75" customHeight="1" x14ac:dyDescent="0.25">
      <c r="A46" s="63" t="s">
        <v>288</v>
      </c>
      <c r="B46" s="156"/>
      <c r="C46" s="187"/>
      <c r="D46" s="66" t="s">
        <v>178</v>
      </c>
      <c r="E46" s="101" t="s">
        <v>71</v>
      </c>
      <c r="F46" s="146"/>
      <c r="G46" s="34">
        <v>3</v>
      </c>
      <c r="H46" s="106">
        <f t="shared" si="2"/>
        <v>3</v>
      </c>
      <c r="I46" s="112">
        <v>3</v>
      </c>
      <c r="J46" s="109">
        <f t="shared" si="3"/>
        <v>3</v>
      </c>
      <c r="K46" s="107">
        <f t="shared" si="5"/>
        <v>0</v>
      </c>
      <c r="L46" s="112">
        <v>1.5</v>
      </c>
      <c r="M46" s="109">
        <f t="shared" si="4"/>
        <v>1.5</v>
      </c>
      <c r="N46" s="107">
        <f t="shared" si="6"/>
        <v>0</v>
      </c>
      <c r="O46" s="111">
        <f t="shared" si="7"/>
        <v>0</v>
      </c>
      <c r="Q46" s="33"/>
      <c r="R46" s="33"/>
      <c r="S46" s="33"/>
      <c r="T46" s="33"/>
      <c r="U46" s="33"/>
      <c r="V46" s="33"/>
      <c r="W46" s="28"/>
      <c r="X46" s="29"/>
      <c r="Y46" s="29"/>
      <c r="Z46" s="29"/>
      <c r="AA46" s="29"/>
      <c r="AB46" s="29"/>
    </row>
    <row r="47" spans="1:28" ht="24.75" x14ac:dyDescent="0.25">
      <c r="A47" s="63" t="s">
        <v>289</v>
      </c>
      <c r="B47" s="156"/>
      <c r="C47" s="185" t="s">
        <v>126</v>
      </c>
      <c r="D47" s="66" t="s">
        <v>212</v>
      </c>
      <c r="E47" s="101" t="s">
        <v>32</v>
      </c>
      <c r="F47" s="147"/>
      <c r="G47" s="34">
        <v>6</v>
      </c>
      <c r="H47" s="106">
        <f t="shared" si="2"/>
        <v>6</v>
      </c>
      <c r="I47" s="112">
        <v>0.2</v>
      </c>
      <c r="J47" s="109">
        <f t="shared" si="3"/>
        <v>0.2</v>
      </c>
      <c r="K47" s="107">
        <f t="shared" si="5"/>
        <v>0</v>
      </c>
      <c r="L47" s="112">
        <v>0.1</v>
      </c>
      <c r="M47" s="109">
        <f t="shared" si="4"/>
        <v>0.1</v>
      </c>
      <c r="N47" s="107">
        <f t="shared" si="6"/>
        <v>0</v>
      </c>
      <c r="O47" s="111">
        <f t="shared" si="7"/>
        <v>0</v>
      </c>
      <c r="Q47" s="33"/>
      <c r="R47" s="33"/>
      <c r="S47" s="33"/>
      <c r="T47" s="33"/>
      <c r="U47" s="33"/>
      <c r="V47" s="33"/>
      <c r="W47" s="28"/>
      <c r="X47" s="29"/>
      <c r="Y47" s="29"/>
      <c r="Z47" s="29"/>
      <c r="AA47" s="29"/>
      <c r="AB47" s="29"/>
    </row>
    <row r="48" spans="1:28" ht="16.5" x14ac:dyDescent="0.25">
      <c r="A48" s="63" t="s">
        <v>290</v>
      </c>
      <c r="B48" s="156"/>
      <c r="C48" s="185"/>
      <c r="D48" s="66" t="s">
        <v>179</v>
      </c>
      <c r="E48" s="101" t="s">
        <v>32</v>
      </c>
      <c r="F48" s="147"/>
      <c r="G48" s="34">
        <v>6</v>
      </c>
      <c r="H48" s="106">
        <f t="shared" si="2"/>
        <v>6</v>
      </c>
      <c r="I48" s="112">
        <v>1</v>
      </c>
      <c r="J48" s="109">
        <f t="shared" si="3"/>
        <v>1</v>
      </c>
      <c r="K48" s="107">
        <f t="shared" si="5"/>
        <v>0</v>
      </c>
      <c r="L48" s="112">
        <v>0.5</v>
      </c>
      <c r="M48" s="109">
        <f t="shared" si="4"/>
        <v>0.5</v>
      </c>
      <c r="N48" s="107">
        <f t="shared" si="6"/>
        <v>0</v>
      </c>
      <c r="O48" s="111">
        <f t="shared" si="7"/>
        <v>0</v>
      </c>
      <c r="Q48" s="33"/>
      <c r="R48" s="33"/>
      <c r="S48" s="33"/>
      <c r="T48" s="33"/>
      <c r="U48" s="33"/>
      <c r="V48" s="33"/>
      <c r="W48" s="28"/>
      <c r="X48" s="29"/>
      <c r="Y48" s="29"/>
      <c r="Z48" s="29"/>
      <c r="AA48" s="29"/>
      <c r="AB48" s="29"/>
    </row>
    <row r="49" spans="1:28" x14ac:dyDescent="0.25">
      <c r="A49" s="63" t="s">
        <v>291</v>
      </c>
      <c r="B49" s="156"/>
      <c r="C49" s="185"/>
      <c r="D49" s="66" t="s">
        <v>180</v>
      </c>
      <c r="E49" s="101" t="s">
        <v>32</v>
      </c>
      <c r="F49" s="147"/>
      <c r="G49" s="34">
        <v>6</v>
      </c>
      <c r="H49" s="106">
        <f t="shared" si="2"/>
        <v>6</v>
      </c>
      <c r="I49" s="112">
        <v>2</v>
      </c>
      <c r="J49" s="109">
        <f t="shared" si="3"/>
        <v>2</v>
      </c>
      <c r="K49" s="107">
        <f t="shared" si="5"/>
        <v>0</v>
      </c>
      <c r="L49" s="112">
        <v>1</v>
      </c>
      <c r="M49" s="109">
        <f t="shared" si="4"/>
        <v>1</v>
      </c>
      <c r="N49" s="107">
        <f t="shared" si="6"/>
        <v>0</v>
      </c>
      <c r="O49" s="111">
        <f t="shared" si="7"/>
        <v>0</v>
      </c>
      <c r="Q49" s="33"/>
      <c r="R49" s="33"/>
      <c r="S49" s="33"/>
      <c r="T49" s="33"/>
      <c r="U49" s="33"/>
      <c r="V49" s="33"/>
      <c r="W49" s="28"/>
      <c r="X49" s="29"/>
      <c r="Y49" s="29"/>
      <c r="Z49" s="29"/>
      <c r="AA49" s="29"/>
      <c r="AB49" s="29"/>
    </row>
    <row r="50" spans="1:28" x14ac:dyDescent="0.25">
      <c r="A50" s="63" t="s">
        <v>292</v>
      </c>
      <c r="B50" s="156"/>
      <c r="C50" s="185"/>
      <c r="D50" s="67" t="s">
        <v>84</v>
      </c>
      <c r="E50" s="101" t="s">
        <v>32</v>
      </c>
      <c r="F50" s="147"/>
      <c r="G50" s="34">
        <v>3</v>
      </c>
      <c r="H50" s="106">
        <f t="shared" si="2"/>
        <v>3</v>
      </c>
      <c r="I50" s="112">
        <v>1</v>
      </c>
      <c r="J50" s="109">
        <f t="shared" si="3"/>
        <v>1</v>
      </c>
      <c r="K50" s="107">
        <f t="shared" si="5"/>
        <v>0</v>
      </c>
      <c r="L50" s="113">
        <v>0.5</v>
      </c>
      <c r="M50" s="109">
        <f t="shared" si="4"/>
        <v>0.5</v>
      </c>
      <c r="N50" s="107">
        <f t="shared" si="6"/>
        <v>0</v>
      </c>
      <c r="O50" s="111">
        <f t="shared" si="7"/>
        <v>0</v>
      </c>
      <c r="Q50" s="33"/>
      <c r="R50" s="33"/>
      <c r="S50" s="33"/>
      <c r="T50" s="33"/>
      <c r="U50" s="33"/>
      <c r="V50" s="33"/>
      <c r="W50" s="28"/>
      <c r="X50" s="29"/>
      <c r="Y50" s="29"/>
      <c r="Z50" s="29"/>
      <c r="AA50" s="29"/>
      <c r="AB50" s="29"/>
    </row>
    <row r="51" spans="1:28" x14ac:dyDescent="0.25">
      <c r="A51" s="63" t="s">
        <v>293</v>
      </c>
      <c r="B51" s="156"/>
      <c r="C51" s="185"/>
      <c r="D51" s="67" t="s">
        <v>73</v>
      </c>
      <c r="E51" s="101" t="s">
        <v>32</v>
      </c>
      <c r="F51" s="147"/>
      <c r="G51" s="34">
        <v>3</v>
      </c>
      <c r="H51" s="106">
        <f t="shared" si="2"/>
        <v>3</v>
      </c>
      <c r="I51" s="112">
        <v>2</v>
      </c>
      <c r="J51" s="109">
        <f t="shared" si="3"/>
        <v>2</v>
      </c>
      <c r="K51" s="107">
        <f t="shared" si="5"/>
        <v>0</v>
      </c>
      <c r="L51" s="112">
        <v>1</v>
      </c>
      <c r="M51" s="109">
        <f t="shared" si="4"/>
        <v>1</v>
      </c>
      <c r="N51" s="107">
        <f t="shared" si="6"/>
        <v>0</v>
      </c>
      <c r="O51" s="111">
        <f t="shared" si="7"/>
        <v>0</v>
      </c>
      <c r="Q51" s="35"/>
      <c r="R51" s="35"/>
      <c r="S51" s="35"/>
      <c r="T51" s="35"/>
      <c r="U51" s="35"/>
      <c r="V51" s="35"/>
      <c r="W51" s="28"/>
      <c r="X51" s="29"/>
      <c r="Y51" s="29"/>
      <c r="Z51" s="29"/>
      <c r="AA51" s="29"/>
      <c r="AB51" s="29"/>
    </row>
    <row r="52" spans="1:28" ht="16.5" x14ac:dyDescent="0.25">
      <c r="A52" s="63" t="s">
        <v>294</v>
      </c>
      <c r="B52" s="156"/>
      <c r="C52" s="185"/>
      <c r="D52" s="65" t="s">
        <v>173</v>
      </c>
      <c r="E52" s="101" t="s">
        <v>181</v>
      </c>
      <c r="F52" s="147"/>
      <c r="G52" s="34">
        <v>6</v>
      </c>
      <c r="H52" s="106">
        <f t="shared" si="2"/>
        <v>6</v>
      </c>
      <c r="I52" s="112">
        <v>1</v>
      </c>
      <c r="J52" s="109">
        <f t="shared" si="3"/>
        <v>1</v>
      </c>
      <c r="K52" s="107">
        <f t="shared" si="5"/>
        <v>0</v>
      </c>
      <c r="L52" s="112">
        <v>0.5</v>
      </c>
      <c r="M52" s="109">
        <f t="shared" si="4"/>
        <v>0.5</v>
      </c>
      <c r="N52" s="107">
        <f t="shared" si="6"/>
        <v>0</v>
      </c>
      <c r="O52" s="111">
        <f t="shared" si="7"/>
        <v>0</v>
      </c>
      <c r="Q52" s="35"/>
      <c r="R52" s="35"/>
      <c r="S52" s="35"/>
      <c r="T52" s="35"/>
      <c r="U52" s="35"/>
      <c r="V52" s="35"/>
      <c r="W52" s="28"/>
      <c r="X52" s="29"/>
      <c r="Y52" s="29"/>
      <c r="Z52" s="29"/>
      <c r="AA52" s="29"/>
      <c r="AB52" s="29"/>
    </row>
    <row r="53" spans="1:28" x14ac:dyDescent="0.25">
      <c r="A53" s="63" t="s">
        <v>295</v>
      </c>
      <c r="B53" s="156"/>
      <c r="C53" s="186" t="s">
        <v>213</v>
      </c>
      <c r="D53" s="62" t="s">
        <v>182</v>
      </c>
      <c r="E53" s="101" t="s">
        <v>183</v>
      </c>
      <c r="F53" s="147"/>
      <c r="G53" s="34">
        <v>3</v>
      </c>
      <c r="H53" s="101">
        <f t="shared" si="2"/>
        <v>3</v>
      </c>
      <c r="I53" s="112">
        <v>1</v>
      </c>
      <c r="J53" s="109">
        <f t="shared" si="3"/>
        <v>1</v>
      </c>
      <c r="K53" s="107">
        <f t="shared" si="5"/>
        <v>0</v>
      </c>
      <c r="L53" s="112">
        <v>0.5</v>
      </c>
      <c r="M53" s="109">
        <f t="shared" si="4"/>
        <v>0.5</v>
      </c>
      <c r="N53" s="107">
        <f t="shared" si="6"/>
        <v>0</v>
      </c>
      <c r="O53" s="111">
        <f t="shared" si="7"/>
        <v>0</v>
      </c>
      <c r="Q53" s="144"/>
      <c r="R53" s="35"/>
      <c r="S53" s="35"/>
      <c r="T53" s="35"/>
      <c r="U53" s="35"/>
      <c r="V53" s="35"/>
      <c r="W53" s="28"/>
      <c r="X53" s="29"/>
      <c r="Y53" s="29"/>
      <c r="Z53" s="29"/>
      <c r="AA53" s="29"/>
      <c r="AB53" s="29"/>
    </row>
    <row r="54" spans="1:28" x14ac:dyDescent="0.25">
      <c r="A54" s="63" t="s">
        <v>296</v>
      </c>
      <c r="B54" s="156"/>
      <c r="C54" s="185"/>
      <c r="D54" s="62" t="s">
        <v>132</v>
      </c>
      <c r="E54" s="101" t="s">
        <v>183</v>
      </c>
      <c r="F54" s="147"/>
      <c r="G54" s="34">
        <v>3</v>
      </c>
      <c r="H54" s="101">
        <f t="shared" si="2"/>
        <v>3</v>
      </c>
      <c r="I54" s="112">
        <v>0.5</v>
      </c>
      <c r="J54" s="109">
        <f t="shared" si="3"/>
        <v>0.5</v>
      </c>
      <c r="K54" s="107">
        <f t="shared" si="5"/>
        <v>0</v>
      </c>
      <c r="L54" s="114">
        <v>0.25</v>
      </c>
      <c r="M54" s="109">
        <f t="shared" si="4"/>
        <v>0.25</v>
      </c>
      <c r="N54" s="107">
        <f t="shared" si="6"/>
        <v>0</v>
      </c>
      <c r="O54" s="111">
        <f t="shared" si="7"/>
        <v>0</v>
      </c>
      <c r="Q54" s="144"/>
      <c r="R54" s="35"/>
      <c r="S54" s="35"/>
      <c r="T54" s="35"/>
      <c r="U54" s="35"/>
      <c r="V54" s="35"/>
      <c r="W54" s="28"/>
      <c r="X54" s="29"/>
      <c r="Y54" s="29"/>
      <c r="Z54" s="29"/>
      <c r="AA54" s="29"/>
      <c r="AB54" s="29"/>
    </row>
    <row r="55" spans="1:28" x14ac:dyDescent="0.25">
      <c r="A55" s="63" t="s">
        <v>297</v>
      </c>
      <c r="B55" s="156"/>
      <c r="C55" s="185"/>
      <c r="D55" s="62" t="s">
        <v>184</v>
      </c>
      <c r="E55" s="101" t="s">
        <v>183</v>
      </c>
      <c r="F55" s="147"/>
      <c r="G55" s="34">
        <v>3</v>
      </c>
      <c r="H55" s="101">
        <f t="shared" si="2"/>
        <v>3</v>
      </c>
      <c r="I55" s="112">
        <v>1.5</v>
      </c>
      <c r="J55" s="109">
        <f t="shared" si="3"/>
        <v>1.5</v>
      </c>
      <c r="K55" s="107">
        <f t="shared" si="5"/>
        <v>0</v>
      </c>
      <c r="L55" s="114">
        <v>0.75</v>
      </c>
      <c r="M55" s="109">
        <f t="shared" si="4"/>
        <v>0.75</v>
      </c>
      <c r="N55" s="107">
        <f t="shared" si="6"/>
        <v>0</v>
      </c>
      <c r="O55" s="111">
        <f t="shared" si="7"/>
        <v>0</v>
      </c>
      <c r="Q55" s="144"/>
      <c r="R55" s="35"/>
      <c r="S55" s="35"/>
      <c r="T55" s="35"/>
      <c r="U55" s="35"/>
      <c r="V55" s="35"/>
      <c r="W55" s="28"/>
      <c r="X55" s="29"/>
      <c r="Y55" s="29"/>
      <c r="Z55" s="29"/>
      <c r="AA55" s="29"/>
      <c r="AB55" s="29"/>
    </row>
    <row r="56" spans="1:28" x14ac:dyDescent="0.25">
      <c r="A56" s="63" t="s">
        <v>298</v>
      </c>
      <c r="B56" s="156"/>
      <c r="C56" s="185"/>
      <c r="D56" s="62" t="s">
        <v>185</v>
      </c>
      <c r="E56" s="101" t="s">
        <v>183</v>
      </c>
      <c r="F56" s="147"/>
      <c r="G56" s="34">
        <v>3</v>
      </c>
      <c r="H56" s="101">
        <f t="shared" si="2"/>
        <v>3</v>
      </c>
      <c r="I56" s="112">
        <v>1</v>
      </c>
      <c r="J56" s="109">
        <f t="shared" si="3"/>
        <v>1</v>
      </c>
      <c r="K56" s="107">
        <f t="shared" si="5"/>
        <v>0</v>
      </c>
      <c r="L56" s="114">
        <v>0.5</v>
      </c>
      <c r="M56" s="109">
        <f t="shared" si="4"/>
        <v>0.5</v>
      </c>
      <c r="N56" s="107">
        <f t="shared" si="6"/>
        <v>0</v>
      </c>
      <c r="O56" s="111">
        <f t="shared" si="7"/>
        <v>0</v>
      </c>
      <c r="Q56" s="144"/>
      <c r="R56" s="35"/>
      <c r="S56" s="35"/>
      <c r="T56" s="35"/>
      <c r="U56" s="35"/>
      <c r="V56" s="35"/>
      <c r="W56" s="28"/>
      <c r="X56" s="29"/>
      <c r="Y56" s="29"/>
      <c r="Z56" s="29"/>
      <c r="AA56" s="29"/>
      <c r="AB56" s="29"/>
    </row>
    <row r="57" spans="1:28" x14ac:dyDescent="0.25">
      <c r="A57" s="63" t="s">
        <v>299</v>
      </c>
      <c r="B57" s="156"/>
      <c r="C57" s="185"/>
      <c r="D57" s="62" t="s">
        <v>186</v>
      </c>
      <c r="E57" s="101" t="s">
        <v>183</v>
      </c>
      <c r="F57" s="147"/>
      <c r="G57" s="34">
        <v>3</v>
      </c>
      <c r="H57" s="101">
        <f t="shared" si="2"/>
        <v>3</v>
      </c>
      <c r="I57" s="112">
        <v>2</v>
      </c>
      <c r="J57" s="109">
        <f t="shared" si="3"/>
        <v>2</v>
      </c>
      <c r="K57" s="107">
        <f t="shared" si="5"/>
        <v>0</v>
      </c>
      <c r="L57" s="114">
        <v>1</v>
      </c>
      <c r="M57" s="109">
        <f t="shared" si="4"/>
        <v>1</v>
      </c>
      <c r="N57" s="107">
        <f t="shared" si="6"/>
        <v>0</v>
      </c>
      <c r="O57" s="111">
        <f t="shared" si="7"/>
        <v>0</v>
      </c>
      <c r="Q57" s="144"/>
      <c r="R57" s="35"/>
      <c r="S57" s="35"/>
      <c r="T57" s="35"/>
      <c r="U57" s="35"/>
      <c r="V57" s="35"/>
      <c r="W57" s="28"/>
      <c r="X57" s="29"/>
      <c r="Y57" s="29"/>
      <c r="Z57" s="29"/>
      <c r="AA57" s="29"/>
      <c r="AB57" s="29"/>
    </row>
    <row r="58" spans="1:28" x14ac:dyDescent="0.25">
      <c r="A58" s="63" t="s">
        <v>300</v>
      </c>
      <c r="B58" s="156"/>
      <c r="C58" s="185"/>
      <c r="D58" s="62" t="s">
        <v>187</v>
      </c>
      <c r="E58" s="101" t="s">
        <v>183</v>
      </c>
      <c r="F58" s="147"/>
      <c r="G58" s="34">
        <v>3</v>
      </c>
      <c r="H58" s="101">
        <f t="shared" si="2"/>
        <v>3</v>
      </c>
      <c r="I58" s="112">
        <v>1.5</v>
      </c>
      <c r="J58" s="109">
        <f t="shared" si="3"/>
        <v>1.5</v>
      </c>
      <c r="K58" s="107">
        <f t="shared" si="5"/>
        <v>0</v>
      </c>
      <c r="L58" s="114">
        <v>0.75</v>
      </c>
      <c r="M58" s="109">
        <f t="shared" si="4"/>
        <v>0.75</v>
      </c>
      <c r="N58" s="107">
        <f t="shared" si="6"/>
        <v>0</v>
      </c>
      <c r="O58" s="111">
        <f t="shared" si="7"/>
        <v>0</v>
      </c>
      <c r="Q58" s="144"/>
      <c r="R58" s="35"/>
      <c r="S58" s="35"/>
      <c r="T58" s="35"/>
      <c r="U58" s="35"/>
      <c r="V58" s="35"/>
      <c r="W58" s="28"/>
      <c r="X58" s="29"/>
      <c r="Y58" s="29"/>
      <c r="Z58" s="29"/>
      <c r="AA58" s="29"/>
      <c r="AB58" s="29"/>
    </row>
    <row r="59" spans="1:28" x14ac:dyDescent="0.25">
      <c r="A59" s="63" t="s">
        <v>301</v>
      </c>
      <c r="B59" s="156"/>
      <c r="C59" s="185"/>
      <c r="D59" s="62" t="s">
        <v>188</v>
      </c>
      <c r="E59" s="101" t="s">
        <v>183</v>
      </c>
      <c r="F59" s="147"/>
      <c r="G59" s="34">
        <v>3</v>
      </c>
      <c r="H59" s="101">
        <f t="shared" si="2"/>
        <v>3</v>
      </c>
      <c r="I59" s="112">
        <v>3</v>
      </c>
      <c r="J59" s="109">
        <f t="shared" si="3"/>
        <v>3</v>
      </c>
      <c r="K59" s="107">
        <f t="shared" si="5"/>
        <v>0</v>
      </c>
      <c r="L59" s="114">
        <v>1.5</v>
      </c>
      <c r="M59" s="109">
        <f t="shared" si="4"/>
        <v>1.5</v>
      </c>
      <c r="N59" s="107">
        <f t="shared" si="6"/>
        <v>0</v>
      </c>
      <c r="O59" s="111">
        <f t="shared" si="7"/>
        <v>0</v>
      </c>
      <c r="Q59" s="144"/>
      <c r="R59" s="35"/>
      <c r="S59" s="35"/>
      <c r="T59" s="35"/>
      <c r="U59" s="35"/>
      <c r="V59" s="35"/>
      <c r="W59" s="28"/>
      <c r="X59" s="29"/>
      <c r="Y59" s="29"/>
      <c r="Z59" s="29"/>
      <c r="AA59" s="29"/>
      <c r="AB59" s="29"/>
    </row>
    <row r="60" spans="1:28" x14ac:dyDescent="0.25">
      <c r="A60" s="63" t="s">
        <v>302</v>
      </c>
      <c r="B60" s="156"/>
      <c r="C60" s="185"/>
      <c r="D60" s="62" t="s">
        <v>189</v>
      </c>
      <c r="E60" s="101" t="s">
        <v>183</v>
      </c>
      <c r="F60" s="147"/>
      <c r="G60" s="34">
        <v>3</v>
      </c>
      <c r="H60" s="101">
        <f t="shared" si="2"/>
        <v>3</v>
      </c>
      <c r="I60" s="112">
        <v>2</v>
      </c>
      <c r="J60" s="109">
        <f t="shared" si="3"/>
        <v>2</v>
      </c>
      <c r="K60" s="107">
        <f t="shared" si="5"/>
        <v>0</v>
      </c>
      <c r="L60" s="114">
        <v>1</v>
      </c>
      <c r="M60" s="109">
        <f t="shared" si="4"/>
        <v>1</v>
      </c>
      <c r="N60" s="107">
        <f t="shared" si="6"/>
        <v>0</v>
      </c>
      <c r="O60" s="111">
        <f t="shared" si="7"/>
        <v>0</v>
      </c>
      <c r="Q60" s="144"/>
      <c r="R60" s="35"/>
      <c r="S60" s="35"/>
      <c r="T60" s="35"/>
      <c r="U60" s="35"/>
      <c r="V60" s="35"/>
      <c r="W60" s="28"/>
      <c r="X60" s="29"/>
      <c r="Y60" s="29"/>
      <c r="Z60" s="29"/>
      <c r="AA60" s="29"/>
      <c r="AB60" s="29"/>
    </row>
    <row r="61" spans="1:28" x14ac:dyDescent="0.25">
      <c r="A61" s="63" t="s">
        <v>303</v>
      </c>
      <c r="B61" s="156"/>
      <c r="C61" s="185"/>
      <c r="D61" s="62" t="s">
        <v>190</v>
      </c>
      <c r="E61" s="101" t="s">
        <v>183</v>
      </c>
      <c r="F61" s="147"/>
      <c r="G61" s="34">
        <v>3</v>
      </c>
      <c r="H61" s="101">
        <f t="shared" si="2"/>
        <v>3</v>
      </c>
      <c r="I61" s="112">
        <v>4</v>
      </c>
      <c r="J61" s="109">
        <f t="shared" si="3"/>
        <v>4</v>
      </c>
      <c r="K61" s="107">
        <f t="shared" si="5"/>
        <v>0</v>
      </c>
      <c r="L61" s="114">
        <v>2</v>
      </c>
      <c r="M61" s="109">
        <f t="shared" si="4"/>
        <v>2</v>
      </c>
      <c r="N61" s="107">
        <f t="shared" si="6"/>
        <v>0</v>
      </c>
      <c r="O61" s="111">
        <f t="shared" si="7"/>
        <v>0</v>
      </c>
      <c r="Q61" s="144"/>
      <c r="R61" s="35"/>
      <c r="S61" s="35"/>
      <c r="T61" s="35"/>
      <c r="U61" s="35"/>
      <c r="V61" s="35"/>
      <c r="W61" s="28"/>
      <c r="X61" s="29"/>
      <c r="Y61" s="29"/>
      <c r="Z61" s="29"/>
      <c r="AA61" s="29"/>
      <c r="AB61" s="29"/>
    </row>
    <row r="62" spans="1:28" x14ac:dyDescent="0.25">
      <c r="A62" s="63" t="s">
        <v>304</v>
      </c>
      <c r="B62" s="156"/>
      <c r="C62" s="187"/>
      <c r="D62" s="62" t="s">
        <v>191</v>
      </c>
      <c r="E62" s="101" t="s">
        <v>183</v>
      </c>
      <c r="F62" s="147"/>
      <c r="G62" s="34">
        <v>3</v>
      </c>
      <c r="H62" s="101">
        <f t="shared" si="2"/>
        <v>3</v>
      </c>
      <c r="I62" s="112">
        <v>3</v>
      </c>
      <c r="J62" s="109">
        <f t="shared" si="3"/>
        <v>3</v>
      </c>
      <c r="K62" s="107">
        <f t="shared" si="5"/>
        <v>0</v>
      </c>
      <c r="L62" s="114">
        <v>1.5</v>
      </c>
      <c r="M62" s="109">
        <f t="shared" si="4"/>
        <v>1.5</v>
      </c>
      <c r="N62" s="107">
        <f t="shared" si="6"/>
        <v>0</v>
      </c>
      <c r="O62" s="111">
        <f t="shared" si="7"/>
        <v>0</v>
      </c>
      <c r="Q62" s="144"/>
      <c r="R62" s="35"/>
      <c r="S62" s="35"/>
      <c r="T62" s="35"/>
      <c r="U62" s="35"/>
      <c r="V62" s="35"/>
      <c r="W62" s="28"/>
      <c r="X62" s="29"/>
      <c r="Y62" s="29"/>
      <c r="Z62" s="29"/>
      <c r="AA62" s="29"/>
      <c r="AB62" s="29"/>
    </row>
    <row r="63" spans="1:28" x14ac:dyDescent="0.25">
      <c r="A63" s="63" t="s">
        <v>305</v>
      </c>
      <c r="B63" s="156"/>
      <c r="C63" s="185" t="s">
        <v>127</v>
      </c>
      <c r="D63" s="64" t="s">
        <v>74</v>
      </c>
      <c r="E63" s="101" t="s">
        <v>32</v>
      </c>
      <c r="F63" s="147"/>
      <c r="G63" s="34">
        <v>3</v>
      </c>
      <c r="H63" s="106">
        <f t="shared" si="2"/>
        <v>3</v>
      </c>
      <c r="I63" s="112">
        <v>3</v>
      </c>
      <c r="J63" s="109">
        <f t="shared" si="3"/>
        <v>3</v>
      </c>
      <c r="K63" s="107">
        <f t="shared" si="5"/>
        <v>0</v>
      </c>
      <c r="L63" s="114">
        <v>1.5</v>
      </c>
      <c r="M63" s="109">
        <f t="shared" si="4"/>
        <v>1.5</v>
      </c>
      <c r="N63" s="107">
        <f t="shared" si="6"/>
        <v>0</v>
      </c>
      <c r="O63" s="111">
        <f t="shared" si="7"/>
        <v>0</v>
      </c>
      <c r="Q63" s="35"/>
      <c r="R63" s="35"/>
      <c r="S63" s="35"/>
      <c r="T63" s="35"/>
      <c r="U63" s="35"/>
      <c r="V63" s="35"/>
      <c r="W63" s="28"/>
      <c r="X63" s="29"/>
      <c r="Y63" s="29"/>
      <c r="Z63" s="29"/>
      <c r="AA63" s="29"/>
      <c r="AB63" s="29"/>
    </row>
    <row r="64" spans="1:28" x14ac:dyDescent="0.25">
      <c r="A64" s="63" t="s">
        <v>306</v>
      </c>
      <c r="B64" s="156"/>
      <c r="C64" s="185"/>
      <c r="D64" s="64" t="s">
        <v>75</v>
      </c>
      <c r="E64" s="101" t="s">
        <v>32</v>
      </c>
      <c r="F64" s="147"/>
      <c r="G64" s="34">
        <v>3</v>
      </c>
      <c r="H64" s="106">
        <f t="shared" si="2"/>
        <v>3</v>
      </c>
      <c r="I64" s="112">
        <v>4</v>
      </c>
      <c r="J64" s="109">
        <f t="shared" si="3"/>
        <v>4</v>
      </c>
      <c r="K64" s="107">
        <f t="shared" si="5"/>
        <v>0</v>
      </c>
      <c r="L64" s="114">
        <v>2</v>
      </c>
      <c r="M64" s="109">
        <f t="shared" si="4"/>
        <v>2</v>
      </c>
      <c r="N64" s="107">
        <f t="shared" si="6"/>
        <v>0</v>
      </c>
      <c r="O64" s="111">
        <f t="shared" si="7"/>
        <v>0</v>
      </c>
      <c r="Q64" s="35"/>
      <c r="R64" s="35"/>
      <c r="S64" s="35"/>
      <c r="T64" s="35"/>
      <c r="U64" s="35"/>
      <c r="V64" s="35"/>
      <c r="W64" s="28"/>
      <c r="X64" s="29"/>
      <c r="Y64" s="29"/>
      <c r="Z64" s="29"/>
      <c r="AA64" s="29"/>
      <c r="AB64" s="29"/>
    </row>
    <row r="65" spans="1:28" x14ac:dyDescent="0.25">
      <c r="A65" s="63" t="s">
        <v>307</v>
      </c>
      <c r="B65" s="156"/>
      <c r="C65" s="185"/>
      <c r="D65" s="64" t="s">
        <v>152</v>
      </c>
      <c r="E65" s="101" t="s">
        <v>32</v>
      </c>
      <c r="F65" s="147"/>
      <c r="G65" s="34">
        <v>3</v>
      </c>
      <c r="H65" s="106">
        <f t="shared" si="2"/>
        <v>3</v>
      </c>
      <c r="I65" s="112">
        <v>2</v>
      </c>
      <c r="J65" s="109">
        <f t="shared" si="3"/>
        <v>2</v>
      </c>
      <c r="K65" s="107">
        <f t="shared" si="5"/>
        <v>0</v>
      </c>
      <c r="L65" s="114">
        <v>1</v>
      </c>
      <c r="M65" s="109">
        <f t="shared" si="4"/>
        <v>1</v>
      </c>
      <c r="N65" s="107">
        <f t="shared" si="6"/>
        <v>0</v>
      </c>
      <c r="O65" s="111">
        <f t="shared" ref="O65:O88" si="8">J65*K65+M65*N65</f>
        <v>0</v>
      </c>
      <c r="Q65" s="35"/>
      <c r="R65" s="35"/>
      <c r="S65" s="35"/>
      <c r="T65" s="35"/>
      <c r="U65" s="35"/>
      <c r="V65" s="35"/>
      <c r="W65" s="28"/>
      <c r="X65" s="29"/>
      <c r="Y65" s="29"/>
      <c r="Z65" s="29"/>
      <c r="AA65" s="29"/>
      <c r="AB65" s="29"/>
    </row>
    <row r="66" spans="1:28" x14ac:dyDescent="0.25">
      <c r="A66" s="63" t="s">
        <v>308</v>
      </c>
      <c r="B66" s="156"/>
      <c r="C66" s="185"/>
      <c r="D66" s="64" t="s">
        <v>153</v>
      </c>
      <c r="E66" s="101" t="s">
        <v>32</v>
      </c>
      <c r="F66" s="147"/>
      <c r="G66" s="34">
        <v>3</v>
      </c>
      <c r="H66" s="106">
        <f t="shared" si="2"/>
        <v>3</v>
      </c>
      <c r="I66" s="112">
        <v>3</v>
      </c>
      <c r="J66" s="109">
        <f t="shared" si="3"/>
        <v>3</v>
      </c>
      <c r="K66" s="107">
        <f t="shared" si="5"/>
        <v>0</v>
      </c>
      <c r="L66" s="114">
        <v>1.5</v>
      </c>
      <c r="M66" s="109">
        <f t="shared" si="4"/>
        <v>1.5</v>
      </c>
      <c r="N66" s="107">
        <f t="shared" si="6"/>
        <v>0</v>
      </c>
      <c r="O66" s="111">
        <f t="shared" si="8"/>
        <v>0</v>
      </c>
      <c r="Q66" s="35"/>
      <c r="R66" s="35"/>
      <c r="S66" s="35"/>
      <c r="T66" s="35"/>
      <c r="U66" s="35"/>
      <c r="V66" s="35"/>
      <c r="W66" s="28"/>
      <c r="X66" s="29"/>
      <c r="Y66" s="29"/>
      <c r="Z66" s="29"/>
      <c r="AA66" s="29"/>
      <c r="AB66" s="29"/>
    </row>
    <row r="67" spans="1:28" x14ac:dyDescent="0.25">
      <c r="A67" s="63" t="s">
        <v>309</v>
      </c>
      <c r="B67" s="156"/>
      <c r="C67" s="186" t="s">
        <v>198</v>
      </c>
      <c r="D67" s="68" t="s">
        <v>192</v>
      </c>
      <c r="E67" s="101" t="s">
        <v>77</v>
      </c>
      <c r="F67" s="147"/>
      <c r="G67" s="34">
        <v>3</v>
      </c>
      <c r="H67" s="106">
        <f t="shared" si="2"/>
        <v>3</v>
      </c>
      <c r="I67" s="112">
        <v>3</v>
      </c>
      <c r="J67" s="109">
        <f t="shared" si="3"/>
        <v>3</v>
      </c>
      <c r="K67" s="107">
        <f t="shared" si="5"/>
        <v>0</v>
      </c>
      <c r="L67" s="114">
        <v>1.5</v>
      </c>
      <c r="M67" s="109">
        <f t="shared" si="4"/>
        <v>1.5</v>
      </c>
      <c r="N67" s="107">
        <f t="shared" si="6"/>
        <v>0</v>
      </c>
      <c r="O67" s="111">
        <f t="shared" si="8"/>
        <v>0</v>
      </c>
      <c r="Q67" s="35"/>
      <c r="R67" s="35"/>
      <c r="S67" s="35"/>
      <c r="T67" s="35"/>
      <c r="U67" s="35"/>
      <c r="V67" s="35"/>
      <c r="W67" s="28"/>
      <c r="X67" s="29"/>
      <c r="Y67" s="29"/>
      <c r="Z67" s="29"/>
      <c r="AA67" s="29"/>
      <c r="AB67" s="29"/>
    </row>
    <row r="68" spans="1:28" x14ac:dyDescent="0.25">
      <c r="A68" s="63" t="s">
        <v>310</v>
      </c>
      <c r="B68" s="156"/>
      <c r="C68" s="185"/>
      <c r="D68" s="68" t="s">
        <v>193</v>
      </c>
      <c r="E68" s="101" t="s">
        <v>77</v>
      </c>
      <c r="F68" s="147"/>
      <c r="G68" s="34">
        <v>3</v>
      </c>
      <c r="H68" s="106">
        <f t="shared" si="2"/>
        <v>3</v>
      </c>
      <c r="I68" s="112">
        <v>4</v>
      </c>
      <c r="J68" s="109">
        <f t="shared" si="3"/>
        <v>4</v>
      </c>
      <c r="K68" s="107">
        <f t="shared" si="5"/>
        <v>0</v>
      </c>
      <c r="L68" s="114">
        <v>2</v>
      </c>
      <c r="M68" s="109">
        <f t="shared" si="4"/>
        <v>2</v>
      </c>
      <c r="N68" s="107">
        <f t="shared" si="6"/>
        <v>0</v>
      </c>
      <c r="O68" s="111">
        <f t="shared" si="8"/>
        <v>0</v>
      </c>
      <c r="Q68" s="35"/>
      <c r="R68" s="35"/>
      <c r="S68" s="35"/>
      <c r="T68" s="35"/>
      <c r="U68" s="35"/>
      <c r="V68" s="35"/>
      <c r="W68" s="28"/>
      <c r="X68" s="29"/>
      <c r="Y68" s="29"/>
      <c r="Z68" s="29"/>
      <c r="AA68" s="29"/>
      <c r="AB68" s="29"/>
    </row>
    <row r="69" spans="1:28" x14ac:dyDescent="0.25">
      <c r="A69" s="63" t="s">
        <v>311</v>
      </c>
      <c r="B69" s="156"/>
      <c r="C69" s="185"/>
      <c r="D69" s="69" t="s">
        <v>194</v>
      </c>
      <c r="E69" s="101" t="s">
        <v>32</v>
      </c>
      <c r="F69" s="147"/>
      <c r="G69" s="34">
        <v>3</v>
      </c>
      <c r="H69" s="106">
        <f t="shared" si="2"/>
        <v>3</v>
      </c>
      <c r="I69" s="112">
        <v>1</v>
      </c>
      <c r="J69" s="109">
        <f t="shared" si="3"/>
        <v>1</v>
      </c>
      <c r="K69" s="107">
        <f t="shared" si="5"/>
        <v>0</v>
      </c>
      <c r="L69" s="114">
        <v>0.5</v>
      </c>
      <c r="M69" s="109">
        <f t="shared" si="4"/>
        <v>0.5</v>
      </c>
      <c r="N69" s="107">
        <f t="shared" si="6"/>
        <v>0</v>
      </c>
      <c r="O69" s="111">
        <f t="shared" si="8"/>
        <v>0</v>
      </c>
      <c r="Q69" s="35"/>
      <c r="R69" s="35"/>
      <c r="S69" s="35"/>
      <c r="T69" s="35"/>
      <c r="U69" s="35"/>
      <c r="V69" s="35"/>
      <c r="W69" s="28"/>
      <c r="X69" s="29"/>
      <c r="Y69" s="29"/>
      <c r="Z69" s="29"/>
      <c r="AA69" s="29"/>
      <c r="AB69" s="29"/>
    </row>
    <row r="70" spans="1:28" x14ac:dyDescent="0.25">
      <c r="A70" s="63" t="s">
        <v>312</v>
      </c>
      <c r="B70" s="156"/>
      <c r="C70" s="185"/>
      <c r="D70" s="69" t="s">
        <v>195</v>
      </c>
      <c r="E70" s="101" t="s">
        <v>32</v>
      </c>
      <c r="F70" s="147"/>
      <c r="G70" s="34">
        <v>3</v>
      </c>
      <c r="H70" s="106">
        <f t="shared" ref="H70:H89" si="9">$R$9*G70/36</f>
        <v>3</v>
      </c>
      <c r="I70" s="112">
        <v>1.5</v>
      </c>
      <c r="J70" s="109">
        <f t="shared" si="3"/>
        <v>1.5</v>
      </c>
      <c r="K70" s="107">
        <f t="shared" si="5"/>
        <v>0</v>
      </c>
      <c r="L70" s="114">
        <v>0.75</v>
      </c>
      <c r="M70" s="109">
        <f t="shared" si="4"/>
        <v>0.75</v>
      </c>
      <c r="N70" s="107">
        <f t="shared" si="6"/>
        <v>0</v>
      </c>
      <c r="O70" s="111">
        <f t="shared" si="8"/>
        <v>0</v>
      </c>
      <c r="Q70" s="35"/>
      <c r="R70" s="35"/>
      <c r="S70" s="35"/>
      <c r="T70" s="35"/>
      <c r="U70" s="35"/>
      <c r="V70" s="35"/>
      <c r="W70" s="28"/>
      <c r="X70" s="29"/>
      <c r="Y70" s="29"/>
      <c r="Z70" s="29"/>
      <c r="AA70" s="29"/>
      <c r="AB70" s="29"/>
    </row>
    <row r="71" spans="1:28" x14ac:dyDescent="0.25">
      <c r="A71" s="63" t="s">
        <v>313</v>
      </c>
      <c r="B71" s="156"/>
      <c r="C71" s="185"/>
      <c r="D71" s="69" t="s">
        <v>156</v>
      </c>
      <c r="E71" s="101" t="s">
        <v>77</v>
      </c>
      <c r="F71" s="147"/>
      <c r="G71" s="34">
        <v>3</v>
      </c>
      <c r="H71" s="106">
        <f t="shared" si="9"/>
        <v>3</v>
      </c>
      <c r="I71" s="112">
        <v>2</v>
      </c>
      <c r="J71" s="109">
        <f t="shared" si="3"/>
        <v>2</v>
      </c>
      <c r="K71" s="107">
        <f t="shared" si="5"/>
        <v>0</v>
      </c>
      <c r="L71" s="114">
        <v>1</v>
      </c>
      <c r="M71" s="109">
        <f t="shared" si="4"/>
        <v>1</v>
      </c>
      <c r="N71" s="107">
        <f t="shared" si="6"/>
        <v>0</v>
      </c>
      <c r="O71" s="111">
        <f t="shared" si="8"/>
        <v>0</v>
      </c>
      <c r="Q71" s="35"/>
      <c r="R71" s="35"/>
      <c r="S71" s="35"/>
      <c r="T71" s="35"/>
      <c r="U71" s="35"/>
      <c r="V71" s="35"/>
      <c r="W71" s="28"/>
      <c r="X71" s="29"/>
      <c r="Y71" s="29"/>
      <c r="Z71" s="29"/>
      <c r="AA71" s="29"/>
      <c r="AB71" s="29"/>
    </row>
    <row r="72" spans="1:28" x14ac:dyDescent="0.25">
      <c r="A72" s="63" t="s">
        <v>314</v>
      </c>
      <c r="B72" s="156"/>
      <c r="C72" s="185"/>
      <c r="D72" s="69" t="s">
        <v>157</v>
      </c>
      <c r="E72" s="101" t="s">
        <v>77</v>
      </c>
      <c r="F72" s="147"/>
      <c r="G72" s="34">
        <v>3</v>
      </c>
      <c r="H72" s="106">
        <f t="shared" si="9"/>
        <v>3</v>
      </c>
      <c r="I72" s="112">
        <v>3</v>
      </c>
      <c r="J72" s="109">
        <f t="shared" si="3"/>
        <v>3</v>
      </c>
      <c r="K72" s="107">
        <f t="shared" si="5"/>
        <v>0</v>
      </c>
      <c r="L72" s="114">
        <v>1.5</v>
      </c>
      <c r="M72" s="109">
        <f t="shared" si="4"/>
        <v>1.5</v>
      </c>
      <c r="N72" s="107">
        <f t="shared" si="6"/>
        <v>0</v>
      </c>
      <c r="O72" s="111">
        <f t="shared" si="8"/>
        <v>0</v>
      </c>
      <c r="Q72" s="35"/>
      <c r="R72" s="35"/>
      <c r="S72" s="35"/>
      <c r="T72" s="35"/>
      <c r="U72" s="35"/>
      <c r="V72" s="35"/>
      <c r="W72" s="28"/>
      <c r="X72" s="29"/>
      <c r="Y72" s="29"/>
      <c r="Z72" s="29"/>
      <c r="AA72" s="29"/>
      <c r="AB72" s="29"/>
    </row>
    <row r="73" spans="1:28" x14ac:dyDescent="0.25">
      <c r="A73" s="63" t="s">
        <v>315</v>
      </c>
      <c r="B73" s="156"/>
      <c r="C73" s="185"/>
      <c r="D73" s="69" t="s">
        <v>158</v>
      </c>
      <c r="E73" s="101" t="s">
        <v>77</v>
      </c>
      <c r="F73" s="147"/>
      <c r="G73" s="34">
        <v>3</v>
      </c>
      <c r="H73" s="106">
        <f t="shared" si="9"/>
        <v>3</v>
      </c>
      <c r="I73" s="112">
        <v>3</v>
      </c>
      <c r="J73" s="109">
        <f t="shared" si="3"/>
        <v>3</v>
      </c>
      <c r="K73" s="107">
        <f t="shared" ref="K73:K136" si="10">IF(F73&lt;=H73, F73, H73)</f>
        <v>0</v>
      </c>
      <c r="L73" s="114">
        <v>1.5</v>
      </c>
      <c r="M73" s="109">
        <f t="shared" si="4"/>
        <v>1.5</v>
      </c>
      <c r="N73" s="107">
        <f t="shared" ref="N73:N136" si="11">IF(F73&gt;H73,F73-H73,0)</f>
        <v>0</v>
      </c>
      <c r="O73" s="111">
        <f t="shared" si="8"/>
        <v>0</v>
      </c>
      <c r="Q73" s="35"/>
      <c r="R73" s="35"/>
      <c r="S73" s="35"/>
      <c r="T73" s="35"/>
      <c r="U73" s="35"/>
      <c r="V73" s="35"/>
      <c r="W73" s="28"/>
      <c r="X73" s="29"/>
      <c r="Y73" s="29"/>
      <c r="Z73" s="29"/>
      <c r="AA73" s="29"/>
      <c r="AB73" s="29"/>
    </row>
    <row r="74" spans="1:28" ht="18" customHeight="1" x14ac:dyDescent="0.25">
      <c r="A74" s="63" t="s">
        <v>316</v>
      </c>
      <c r="B74" s="156"/>
      <c r="C74" s="185"/>
      <c r="D74" s="69" t="s">
        <v>159</v>
      </c>
      <c r="E74" s="101" t="s">
        <v>77</v>
      </c>
      <c r="F74" s="147"/>
      <c r="G74" s="34">
        <v>3</v>
      </c>
      <c r="H74" s="106">
        <f t="shared" si="9"/>
        <v>3</v>
      </c>
      <c r="I74" s="112">
        <v>4</v>
      </c>
      <c r="J74" s="109">
        <f t="shared" ref="J74:J137" si="12">36*I74/$R$9</f>
        <v>4</v>
      </c>
      <c r="K74" s="107">
        <f t="shared" si="10"/>
        <v>0</v>
      </c>
      <c r="L74" s="114">
        <v>2</v>
      </c>
      <c r="M74" s="109">
        <f t="shared" ref="M74:M88" si="13">36*L74/$R$9</f>
        <v>2</v>
      </c>
      <c r="N74" s="107">
        <f t="shared" si="11"/>
        <v>0</v>
      </c>
      <c r="O74" s="111">
        <f t="shared" si="8"/>
        <v>0</v>
      </c>
      <c r="Q74" s="35"/>
      <c r="R74" s="35"/>
      <c r="S74" s="35"/>
      <c r="T74" s="35"/>
      <c r="U74" s="35"/>
      <c r="V74" s="35"/>
      <c r="W74" s="28"/>
      <c r="X74" s="29"/>
      <c r="Y74" s="29"/>
      <c r="Z74" s="29"/>
      <c r="AA74" s="29"/>
      <c r="AB74" s="29"/>
    </row>
    <row r="75" spans="1:28" ht="18" customHeight="1" x14ac:dyDescent="0.25">
      <c r="A75" s="63" t="s">
        <v>317</v>
      </c>
      <c r="B75" s="156"/>
      <c r="C75" s="185"/>
      <c r="D75" s="69" t="s">
        <v>164</v>
      </c>
      <c r="E75" s="101" t="s">
        <v>32</v>
      </c>
      <c r="F75" s="147"/>
      <c r="G75" s="34">
        <v>3</v>
      </c>
      <c r="H75" s="106">
        <f t="shared" si="9"/>
        <v>3</v>
      </c>
      <c r="I75" s="112">
        <v>2</v>
      </c>
      <c r="J75" s="109">
        <f t="shared" si="12"/>
        <v>2</v>
      </c>
      <c r="K75" s="107">
        <f t="shared" si="10"/>
        <v>0</v>
      </c>
      <c r="L75" s="114">
        <v>1</v>
      </c>
      <c r="M75" s="109">
        <f t="shared" si="13"/>
        <v>1</v>
      </c>
      <c r="N75" s="107">
        <f t="shared" si="11"/>
        <v>0</v>
      </c>
      <c r="O75" s="111">
        <f t="shared" si="8"/>
        <v>0</v>
      </c>
      <c r="Q75" s="35"/>
      <c r="R75" s="35"/>
      <c r="S75" s="35"/>
      <c r="T75" s="35"/>
      <c r="U75" s="35"/>
      <c r="V75" s="35"/>
      <c r="W75" s="28"/>
      <c r="X75" s="29"/>
      <c r="Y75" s="29"/>
      <c r="Z75" s="29"/>
      <c r="AA75" s="29"/>
      <c r="AB75" s="29"/>
    </row>
    <row r="76" spans="1:28" ht="18" customHeight="1" x14ac:dyDescent="0.25">
      <c r="A76" s="63" t="s">
        <v>318</v>
      </c>
      <c r="B76" s="156"/>
      <c r="C76" s="185"/>
      <c r="D76" s="69" t="s">
        <v>165</v>
      </c>
      <c r="E76" s="101" t="s">
        <v>32</v>
      </c>
      <c r="F76" s="147"/>
      <c r="G76" s="34">
        <v>3</v>
      </c>
      <c r="H76" s="106">
        <f t="shared" si="9"/>
        <v>3</v>
      </c>
      <c r="I76" s="112">
        <v>3</v>
      </c>
      <c r="J76" s="109">
        <f t="shared" si="12"/>
        <v>3</v>
      </c>
      <c r="K76" s="107">
        <f t="shared" si="10"/>
        <v>0</v>
      </c>
      <c r="L76" s="114">
        <v>1.5</v>
      </c>
      <c r="M76" s="109">
        <f t="shared" si="13"/>
        <v>1.5</v>
      </c>
      <c r="N76" s="107">
        <f t="shared" si="11"/>
        <v>0</v>
      </c>
      <c r="O76" s="111">
        <f t="shared" si="8"/>
        <v>0</v>
      </c>
      <c r="Q76" s="35"/>
      <c r="R76" s="35"/>
      <c r="S76" s="35"/>
      <c r="T76" s="35"/>
      <c r="U76" s="35"/>
      <c r="V76" s="35"/>
      <c r="W76" s="28"/>
      <c r="X76" s="29"/>
      <c r="Y76" s="29"/>
      <c r="Z76" s="29"/>
      <c r="AA76" s="29"/>
      <c r="AB76" s="29"/>
    </row>
    <row r="77" spans="1:28" ht="18" customHeight="1" x14ac:dyDescent="0.25">
      <c r="A77" s="63" t="s">
        <v>319</v>
      </c>
      <c r="B77" s="156"/>
      <c r="C77" s="185"/>
      <c r="D77" s="69" t="s">
        <v>196</v>
      </c>
      <c r="E77" s="101" t="s">
        <v>77</v>
      </c>
      <c r="F77" s="147"/>
      <c r="G77" s="34">
        <v>3</v>
      </c>
      <c r="H77" s="106">
        <f t="shared" si="9"/>
        <v>3</v>
      </c>
      <c r="I77" s="112">
        <v>3</v>
      </c>
      <c r="J77" s="109">
        <f t="shared" si="12"/>
        <v>3</v>
      </c>
      <c r="K77" s="107">
        <f t="shared" si="10"/>
        <v>0</v>
      </c>
      <c r="L77" s="114">
        <v>1.5</v>
      </c>
      <c r="M77" s="109">
        <f t="shared" si="13"/>
        <v>1.5</v>
      </c>
      <c r="N77" s="107">
        <f t="shared" si="11"/>
        <v>0</v>
      </c>
      <c r="O77" s="111">
        <f t="shared" si="8"/>
        <v>0</v>
      </c>
      <c r="Q77" s="35"/>
      <c r="R77" s="35"/>
      <c r="S77" s="35"/>
      <c r="T77" s="35"/>
      <c r="U77" s="35"/>
      <c r="V77" s="35"/>
      <c r="W77" s="28"/>
      <c r="X77" s="29"/>
      <c r="Y77" s="29"/>
      <c r="Z77" s="29"/>
      <c r="AA77" s="29"/>
      <c r="AB77" s="29"/>
    </row>
    <row r="78" spans="1:28" ht="18" customHeight="1" x14ac:dyDescent="0.25">
      <c r="A78" s="63" t="s">
        <v>320</v>
      </c>
      <c r="B78" s="156"/>
      <c r="C78" s="185"/>
      <c r="D78" s="69" t="s">
        <v>197</v>
      </c>
      <c r="E78" s="101" t="s">
        <v>77</v>
      </c>
      <c r="F78" s="147"/>
      <c r="G78" s="34">
        <v>3</v>
      </c>
      <c r="H78" s="106">
        <f t="shared" si="9"/>
        <v>3</v>
      </c>
      <c r="I78" s="112">
        <v>4</v>
      </c>
      <c r="J78" s="109">
        <f t="shared" si="12"/>
        <v>4</v>
      </c>
      <c r="K78" s="107">
        <f t="shared" si="10"/>
        <v>0</v>
      </c>
      <c r="L78" s="114">
        <v>2</v>
      </c>
      <c r="M78" s="109">
        <f t="shared" si="13"/>
        <v>2</v>
      </c>
      <c r="N78" s="107">
        <f t="shared" si="11"/>
        <v>0</v>
      </c>
      <c r="O78" s="111">
        <f t="shared" si="8"/>
        <v>0</v>
      </c>
      <c r="Q78" s="35"/>
      <c r="R78" s="35"/>
      <c r="S78" s="35"/>
      <c r="T78" s="35"/>
      <c r="U78" s="35"/>
      <c r="V78" s="35"/>
      <c r="W78" s="28"/>
      <c r="X78" s="29"/>
      <c r="Y78" s="29"/>
      <c r="Z78" s="29"/>
      <c r="AA78" s="29"/>
      <c r="AB78" s="29"/>
    </row>
    <row r="79" spans="1:28" ht="18" customHeight="1" x14ac:dyDescent="0.25">
      <c r="A79" s="63" t="s">
        <v>321</v>
      </c>
      <c r="B79" s="156"/>
      <c r="C79" s="185"/>
      <c r="D79" s="69" t="s">
        <v>174</v>
      </c>
      <c r="E79" s="101" t="s">
        <v>77</v>
      </c>
      <c r="F79" s="147"/>
      <c r="G79" s="34">
        <v>3</v>
      </c>
      <c r="H79" s="106">
        <f t="shared" si="9"/>
        <v>3</v>
      </c>
      <c r="I79" s="112">
        <v>2</v>
      </c>
      <c r="J79" s="109">
        <f t="shared" si="12"/>
        <v>2</v>
      </c>
      <c r="K79" s="107">
        <f t="shared" si="10"/>
        <v>0</v>
      </c>
      <c r="L79" s="114">
        <v>1</v>
      </c>
      <c r="M79" s="109">
        <f t="shared" si="13"/>
        <v>1</v>
      </c>
      <c r="N79" s="107">
        <f t="shared" si="11"/>
        <v>0</v>
      </c>
      <c r="O79" s="111">
        <f t="shared" si="8"/>
        <v>0</v>
      </c>
      <c r="Q79" s="35"/>
      <c r="R79" s="35"/>
      <c r="S79" s="35"/>
      <c r="T79" s="35"/>
      <c r="U79" s="35"/>
      <c r="V79" s="35"/>
      <c r="W79" s="28"/>
      <c r="X79" s="29"/>
      <c r="Y79" s="29"/>
      <c r="Z79" s="29"/>
      <c r="AA79" s="29"/>
      <c r="AB79" s="29"/>
    </row>
    <row r="80" spans="1:28" ht="18" customHeight="1" x14ac:dyDescent="0.25">
      <c r="A80" s="63" t="s">
        <v>322</v>
      </c>
      <c r="B80" s="156"/>
      <c r="C80" s="187"/>
      <c r="D80" s="69" t="s">
        <v>175</v>
      </c>
      <c r="E80" s="101" t="s">
        <v>77</v>
      </c>
      <c r="F80" s="147"/>
      <c r="G80" s="34">
        <v>3</v>
      </c>
      <c r="H80" s="106">
        <f t="shared" si="9"/>
        <v>3</v>
      </c>
      <c r="I80" s="112">
        <v>3</v>
      </c>
      <c r="J80" s="109">
        <f t="shared" si="12"/>
        <v>3</v>
      </c>
      <c r="K80" s="107">
        <f t="shared" si="10"/>
        <v>0</v>
      </c>
      <c r="L80" s="114">
        <v>1.5</v>
      </c>
      <c r="M80" s="109">
        <f t="shared" si="13"/>
        <v>1.5</v>
      </c>
      <c r="N80" s="107">
        <f t="shared" si="11"/>
        <v>0</v>
      </c>
      <c r="O80" s="111">
        <f t="shared" si="8"/>
        <v>0</v>
      </c>
      <c r="Q80" s="35"/>
      <c r="R80" s="35"/>
      <c r="S80" s="35"/>
      <c r="T80" s="35"/>
      <c r="U80" s="35"/>
      <c r="V80" s="35"/>
      <c r="W80" s="28"/>
      <c r="X80" s="29"/>
      <c r="Y80" s="29"/>
      <c r="Z80" s="29"/>
      <c r="AA80" s="29"/>
      <c r="AB80" s="29"/>
    </row>
    <row r="81" spans="1:28" ht="18" customHeight="1" x14ac:dyDescent="0.25">
      <c r="A81" s="63" t="s">
        <v>323</v>
      </c>
      <c r="B81" s="156"/>
      <c r="C81" s="185" t="s">
        <v>128</v>
      </c>
      <c r="D81" s="69" t="s">
        <v>214</v>
      </c>
      <c r="E81" s="101" t="s">
        <v>77</v>
      </c>
      <c r="F81" s="147"/>
      <c r="G81" s="34">
        <v>3</v>
      </c>
      <c r="H81" s="106">
        <f t="shared" si="9"/>
        <v>3</v>
      </c>
      <c r="I81" s="112">
        <v>3</v>
      </c>
      <c r="J81" s="109">
        <f t="shared" si="12"/>
        <v>3</v>
      </c>
      <c r="K81" s="107">
        <f t="shared" si="10"/>
        <v>0</v>
      </c>
      <c r="L81" s="114">
        <v>1.5</v>
      </c>
      <c r="M81" s="109">
        <f t="shared" si="13"/>
        <v>1.5</v>
      </c>
      <c r="N81" s="107">
        <f t="shared" si="11"/>
        <v>0</v>
      </c>
      <c r="O81" s="111">
        <f t="shared" si="8"/>
        <v>0</v>
      </c>
      <c r="Q81" s="35"/>
      <c r="R81" s="35"/>
      <c r="S81" s="35"/>
      <c r="T81" s="35"/>
      <c r="U81" s="35"/>
      <c r="V81" s="35"/>
      <c r="W81" s="28"/>
      <c r="X81" s="29"/>
      <c r="Y81" s="29"/>
      <c r="Z81" s="29"/>
      <c r="AA81" s="29"/>
      <c r="AB81" s="29"/>
    </row>
    <row r="82" spans="1:28" ht="18.75" customHeight="1" x14ac:dyDescent="0.25">
      <c r="A82" s="63" t="s">
        <v>324</v>
      </c>
      <c r="B82" s="156"/>
      <c r="C82" s="185"/>
      <c r="D82" s="69" t="s">
        <v>215</v>
      </c>
      <c r="E82" s="101" t="s">
        <v>77</v>
      </c>
      <c r="F82" s="147"/>
      <c r="G82" s="34">
        <v>3</v>
      </c>
      <c r="H82" s="106">
        <f t="shared" si="9"/>
        <v>3</v>
      </c>
      <c r="I82" s="112">
        <v>4</v>
      </c>
      <c r="J82" s="109">
        <f t="shared" si="12"/>
        <v>4</v>
      </c>
      <c r="K82" s="107">
        <f t="shared" si="10"/>
        <v>0</v>
      </c>
      <c r="L82" s="114">
        <v>2</v>
      </c>
      <c r="M82" s="109">
        <f t="shared" si="13"/>
        <v>2</v>
      </c>
      <c r="N82" s="107">
        <f t="shared" si="11"/>
        <v>0</v>
      </c>
      <c r="O82" s="111">
        <f t="shared" si="8"/>
        <v>0</v>
      </c>
      <c r="Q82" s="35"/>
      <c r="R82" s="35"/>
      <c r="S82" s="35"/>
      <c r="T82" s="35"/>
      <c r="U82" s="35"/>
      <c r="V82" s="35"/>
      <c r="W82" s="28"/>
      <c r="X82" s="29"/>
      <c r="Y82" s="29"/>
      <c r="Z82" s="29"/>
      <c r="AA82" s="29"/>
      <c r="AB82" s="29"/>
    </row>
    <row r="83" spans="1:28" ht="18.95" customHeight="1" x14ac:dyDescent="0.25">
      <c r="A83" s="63" t="s">
        <v>325</v>
      </c>
      <c r="B83" s="156"/>
      <c r="C83" s="185"/>
      <c r="D83" s="70" t="s">
        <v>216</v>
      </c>
      <c r="E83" s="101" t="s">
        <v>77</v>
      </c>
      <c r="F83" s="147"/>
      <c r="G83" s="34">
        <v>3</v>
      </c>
      <c r="H83" s="106">
        <f t="shared" si="9"/>
        <v>3</v>
      </c>
      <c r="I83" s="112">
        <v>4</v>
      </c>
      <c r="J83" s="109">
        <f t="shared" si="12"/>
        <v>4</v>
      </c>
      <c r="K83" s="107">
        <f t="shared" si="10"/>
        <v>0</v>
      </c>
      <c r="L83" s="114">
        <v>2</v>
      </c>
      <c r="M83" s="109">
        <f t="shared" si="13"/>
        <v>2</v>
      </c>
      <c r="N83" s="107">
        <f t="shared" si="11"/>
        <v>0</v>
      </c>
      <c r="O83" s="111">
        <f t="shared" si="8"/>
        <v>0</v>
      </c>
      <c r="Q83" s="35"/>
      <c r="R83" s="35"/>
      <c r="S83" s="35"/>
      <c r="T83" s="35"/>
      <c r="U83" s="35"/>
      <c r="V83" s="35"/>
      <c r="W83" s="28"/>
      <c r="X83" s="29"/>
      <c r="Y83" s="29"/>
      <c r="Z83" s="29"/>
      <c r="AA83" s="29"/>
      <c r="AB83" s="29"/>
    </row>
    <row r="84" spans="1:28" x14ac:dyDescent="0.25">
      <c r="A84" s="63" t="s">
        <v>326</v>
      </c>
      <c r="B84" s="156"/>
      <c r="C84" s="186" t="s">
        <v>217</v>
      </c>
      <c r="D84" s="70" t="s">
        <v>154</v>
      </c>
      <c r="E84" s="101" t="s">
        <v>78</v>
      </c>
      <c r="F84" s="147"/>
      <c r="G84" s="34">
        <v>3</v>
      </c>
      <c r="H84" s="106">
        <f t="shared" si="9"/>
        <v>3</v>
      </c>
      <c r="I84" s="112">
        <v>2</v>
      </c>
      <c r="J84" s="109">
        <f t="shared" si="12"/>
        <v>2</v>
      </c>
      <c r="K84" s="107">
        <f t="shared" si="10"/>
        <v>0</v>
      </c>
      <c r="L84" s="114">
        <v>1</v>
      </c>
      <c r="M84" s="109">
        <f t="shared" si="13"/>
        <v>1</v>
      </c>
      <c r="N84" s="107">
        <f t="shared" si="11"/>
        <v>0</v>
      </c>
      <c r="O84" s="111">
        <f t="shared" si="8"/>
        <v>0</v>
      </c>
      <c r="Q84" s="35"/>
      <c r="R84" s="35"/>
      <c r="S84" s="35"/>
      <c r="T84" s="35"/>
      <c r="U84" s="35"/>
      <c r="V84" s="35"/>
      <c r="W84" s="28"/>
      <c r="X84" s="29"/>
      <c r="Y84" s="29"/>
      <c r="Z84" s="29"/>
      <c r="AA84" s="29"/>
      <c r="AB84" s="29"/>
    </row>
    <row r="85" spans="1:28" x14ac:dyDescent="0.25">
      <c r="A85" s="63" t="s">
        <v>327</v>
      </c>
      <c r="B85" s="156"/>
      <c r="C85" s="185"/>
      <c r="D85" s="70" t="s">
        <v>155</v>
      </c>
      <c r="E85" s="101" t="s">
        <v>78</v>
      </c>
      <c r="F85" s="147"/>
      <c r="G85" s="34">
        <v>3</v>
      </c>
      <c r="H85" s="106">
        <f t="shared" si="9"/>
        <v>3</v>
      </c>
      <c r="I85" s="112">
        <v>3</v>
      </c>
      <c r="J85" s="109">
        <f t="shared" si="12"/>
        <v>3</v>
      </c>
      <c r="K85" s="107">
        <f t="shared" si="10"/>
        <v>0</v>
      </c>
      <c r="L85" s="114">
        <v>1.5</v>
      </c>
      <c r="M85" s="109">
        <f t="shared" si="13"/>
        <v>1.5</v>
      </c>
      <c r="N85" s="107">
        <f t="shared" si="11"/>
        <v>0</v>
      </c>
      <c r="O85" s="111">
        <f t="shared" si="8"/>
        <v>0</v>
      </c>
      <c r="Q85" s="35"/>
      <c r="R85" s="35"/>
      <c r="S85" s="35"/>
      <c r="T85" s="35"/>
      <c r="U85" s="35"/>
      <c r="V85" s="35"/>
      <c r="W85" s="28"/>
      <c r="X85" s="29"/>
      <c r="Y85" s="29"/>
      <c r="Z85" s="29"/>
      <c r="AA85" s="29"/>
      <c r="AB85" s="29"/>
    </row>
    <row r="86" spans="1:28" ht="12.75" customHeight="1" x14ac:dyDescent="0.25">
      <c r="A86" s="63" t="s">
        <v>328</v>
      </c>
      <c r="B86" s="156"/>
      <c r="C86" s="185"/>
      <c r="D86" s="65" t="s">
        <v>218</v>
      </c>
      <c r="E86" s="102" t="s">
        <v>204</v>
      </c>
      <c r="F86" s="148"/>
      <c r="G86" s="34">
        <v>3</v>
      </c>
      <c r="H86" s="106">
        <f t="shared" si="9"/>
        <v>3</v>
      </c>
      <c r="I86" s="112">
        <v>0.5</v>
      </c>
      <c r="J86" s="109">
        <f t="shared" si="12"/>
        <v>0.5</v>
      </c>
      <c r="K86" s="107">
        <f t="shared" si="10"/>
        <v>0</v>
      </c>
      <c r="L86" s="114">
        <v>0.25</v>
      </c>
      <c r="M86" s="109">
        <f t="shared" si="13"/>
        <v>0.25</v>
      </c>
      <c r="N86" s="107">
        <f t="shared" si="11"/>
        <v>0</v>
      </c>
      <c r="O86" s="111">
        <f t="shared" si="8"/>
        <v>0</v>
      </c>
      <c r="Q86" s="35"/>
      <c r="R86" s="35"/>
      <c r="S86" s="35"/>
      <c r="T86" s="35"/>
      <c r="U86" s="35"/>
      <c r="V86" s="35"/>
      <c r="W86" s="28"/>
      <c r="X86" s="29"/>
      <c r="Y86" s="29"/>
      <c r="Z86" s="29"/>
      <c r="AA86" s="29"/>
      <c r="AB86" s="29"/>
    </row>
    <row r="87" spans="1:28" ht="12.75" customHeight="1" x14ac:dyDescent="0.25">
      <c r="A87" s="63" t="s">
        <v>329</v>
      </c>
      <c r="B87" s="156"/>
      <c r="C87" s="185"/>
      <c r="D87" s="65" t="s">
        <v>146</v>
      </c>
      <c r="E87" s="102" t="s">
        <v>204</v>
      </c>
      <c r="F87" s="148"/>
      <c r="G87" s="34">
        <v>3</v>
      </c>
      <c r="H87" s="106">
        <f t="shared" si="9"/>
        <v>3</v>
      </c>
      <c r="I87" s="112">
        <v>1</v>
      </c>
      <c r="J87" s="109">
        <f t="shared" si="12"/>
        <v>1</v>
      </c>
      <c r="K87" s="107">
        <f t="shared" si="10"/>
        <v>0</v>
      </c>
      <c r="L87" s="114">
        <v>0.5</v>
      </c>
      <c r="M87" s="109">
        <f t="shared" si="13"/>
        <v>0.5</v>
      </c>
      <c r="N87" s="107">
        <f t="shared" si="11"/>
        <v>0</v>
      </c>
      <c r="O87" s="111">
        <f t="shared" si="8"/>
        <v>0</v>
      </c>
      <c r="Q87" s="35"/>
      <c r="R87" s="35"/>
      <c r="S87" s="35"/>
      <c r="T87" s="35"/>
      <c r="U87" s="35"/>
      <c r="V87" s="35"/>
      <c r="W87" s="28"/>
      <c r="X87" s="29"/>
      <c r="Y87" s="29"/>
      <c r="Z87" s="29"/>
      <c r="AA87" s="29"/>
      <c r="AB87" s="29"/>
    </row>
    <row r="88" spans="1:28" ht="13.5" customHeight="1" x14ac:dyDescent="0.25">
      <c r="A88" s="63" t="s">
        <v>330</v>
      </c>
      <c r="B88" s="156"/>
      <c r="C88" s="187"/>
      <c r="D88" s="65" t="s">
        <v>147</v>
      </c>
      <c r="E88" s="102" t="s">
        <v>204</v>
      </c>
      <c r="F88" s="148"/>
      <c r="G88" s="34">
        <v>3</v>
      </c>
      <c r="H88" s="106">
        <f t="shared" si="9"/>
        <v>3</v>
      </c>
      <c r="I88" s="112">
        <v>1.5</v>
      </c>
      <c r="J88" s="109">
        <f t="shared" si="12"/>
        <v>1.5</v>
      </c>
      <c r="K88" s="107">
        <f t="shared" si="10"/>
        <v>0</v>
      </c>
      <c r="L88" s="114">
        <v>0.75</v>
      </c>
      <c r="M88" s="109">
        <f t="shared" si="13"/>
        <v>0.75</v>
      </c>
      <c r="N88" s="107">
        <f t="shared" si="11"/>
        <v>0</v>
      </c>
      <c r="O88" s="111">
        <f t="shared" si="8"/>
        <v>0</v>
      </c>
      <c r="Q88" s="35"/>
      <c r="R88" s="35"/>
      <c r="S88" s="35"/>
      <c r="T88" s="35"/>
      <c r="U88" s="35"/>
      <c r="V88" s="35"/>
      <c r="W88" s="28"/>
      <c r="X88" s="29"/>
      <c r="Y88" s="29"/>
      <c r="Z88" s="29"/>
      <c r="AA88" s="29"/>
      <c r="AB88" s="29"/>
    </row>
    <row r="89" spans="1:28" ht="27.75" customHeight="1" x14ac:dyDescent="0.25">
      <c r="A89" s="63" t="s">
        <v>331</v>
      </c>
      <c r="B89" s="157"/>
      <c r="C89" s="71" t="s">
        <v>143</v>
      </c>
      <c r="D89" s="65" t="s">
        <v>219</v>
      </c>
      <c r="E89" s="102" t="s">
        <v>204</v>
      </c>
      <c r="F89" s="148"/>
      <c r="G89" s="34">
        <v>3</v>
      </c>
      <c r="H89" s="106">
        <f t="shared" si="9"/>
        <v>3</v>
      </c>
      <c r="I89" s="112">
        <v>1</v>
      </c>
      <c r="J89" s="109">
        <f t="shared" si="12"/>
        <v>1</v>
      </c>
      <c r="K89" s="107">
        <f t="shared" si="10"/>
        <v>0</v>
      </c>
      <c r="L89" s="114"/>
      <c r="M89" s="109"/>
      <c r="N89" s="107">
        <f t="shared" si="11"/>
        <v>0</v>
      </c>
      <c r="O89" s="111">
        <f>J89*K89+M89*N89</f>
        <v>0</v>
      </c>
      <c r="Q89" s="35"/>
      <c r="R89" s="35"/>
      <c r="S89" s="35"/>
      <c r="T89" s="35"/>
      <c r="U89" s="35"/>
      <c r="V89" s="35"/>
      <c r="W89" s="28"/>
      <c r="X89" s="29"/>
      <c r="Y89" s="29"/>
      <c r="Z89" s="29"/>
      <c r="AA89" s="29"/>
      <c r="AB89" s="29"/>
    </row>
    <row r="90" spans="1:28" s="41" customFormat="1" ht="18" x14ac:dyDescent="0.25">
      <c r="A90" s="72"/>
      <c r="B90" s="73"/>
      <c r="C90" s="74"/>
      <c r="D90" s="74" t="s">
        <v>120</v>
      </c>
      <c r="E90" s="103"/>
      <c r="F90" s="149"/>
      <c r="G90" s="36"/>
      <c r="H90" s="115"/>
      <c r="I90" s="116"/>
      <c r="J90" s="117"/>
      <c r="K90" s="118"/>
      <c r="L90" s="119"/>
      <c r="M90" s="115"/>
      <c r="N90" s="120"/>
      <c r="O90" s="121">
        <f>SUM(O9:O89)+O5</f>
        <v>0</v>
      </c>
      <c r="P90" s="37"/>
      <c r="Q90" s="38"/>
      <c r="R90" s="38"/>
      <c r="S90" s="38"/>
      <c r="T90" s="38"/>
      <c r="U90" s="38"/>
      <c r="V90" s="38"/>
      <c r="W90" s="39"/>
      <c r="X90" s="40"/>
      <c r="Y90" s="40"/>
      <c r="Z90" s="40"/>
      <c r="AA90" s="40"/>
      <c r="AB90" s="40"/>
    </row>
    <row r="91" spans="1:28" ht="15" customHeight="1" x14ac:dyDescent="0.25">
      <c r="A91" s="145" t="s">
        <v>332</v>
      </c>
      <c r="B91" s="155" t="s">
        <v>18</v>
      </c>
      <c r="C91" s="186" t="s">
        <v>37</v>
      </c>
      <c r="D91" s="62" t="s">
        <v>24</v>
      </c>
      <c r="E91" s="101" t="s">
        <v>25</v>
      </c>
      <c r="F91" s="148"/>
      <c r="G91" s="30">
        <v>10</v>
      </c>
      <c r="H91" s="101">
        <f>G91</f>
        <v>10</v>
      </c>
      <c r="I91" s="102">
        <v>1</v>
      </c>
      <c r="J91" s="101">
        <f>I91</f>
        <v>1</v>
      </c>
      <c r="K91" s="107">
        <f t="shared" si="10"/>
        <v>0</v>
      </c>
      <c r="L91" s="122">
        <v>0.5</v>
      </c>
      <c r="M91" s="101">
        <f>L91</f>
        <v>0.5</v>
      </c>
      <c r="N91" s="107">
        <f t="shared" si="11"/>
        <v>0</v>
      </c>
      <c r="O91" s="123">
        <f t="shared" ref="O91:O111" si="14">J91*K91+M91*N91</f>
        <v>0</v>
      </c>
      <c r="Q91" s="35"/>
      <c r="R91" s="35"/>
      <c r="S91" s="35"/>
      <c r="T91" s="35"/>
      <c r="U91" s="35"/>
      <c r="V91" s="35"/>
      <c r="W91" s="28"/>
      <c r="X91" s="29"/>
      <c r="Y91" s="29"/>
      <c r="Z91" s="29"/>
      <c r="AA91" s="29"/>
      <c r="AB91" s="29"/>
    </row>
    <row r="92" spans="1:28" ht="18.75" customHeight="1" x14ac:dyDescent="0.25">
      <c r="A92" s="145" t="s">
        <v>333</v>
      </c>
      <c r="B92" s="156"/>
      <c r="C92" s="185"/>
      <c r="D92" s="62" t="s">
        <v>220</v>
      </c>
      <c r="E92" s="101" t="s">
        <v>79</v>
      </c>
      <c r="F92" s="148"/>
      <c r="G92" s="43"/>
      <c r="H92" s="106"/>
      <c r="I92" s="102">
        <v>2</v>
      </c>
      <c r="J92" s="101">
        <f>I92</f>
        <v>2</v>
      </c>
      <c r="K92" s="107">
        <f>F92</f>
        <v>0</v>
      </c>
      <c r="L92" s="122"/>
      <c r="M92" s="109"/>
      <c r="N92" s="107"/>
      <c r="O92" s="123">
        <f t="shared" si="14"/>
        <v>0</v>
      </c>
      <c r="Q92" s="35"/>
      <c r="R92" s="35"/>
      <c r="S92" s="35"/>
      <c r="T92" s="35"/>
      <c r="U92" s="35"/>
      <c r="V92" s="35"/>
      <c r="W92" s="28"/>
      <c r="X92" s="29"/>
      <c r="Y92" s="29"/>
      <c r="Z92" s="29"/>
      <c r="AA92" s="29"/>
      <c r="AB92" s="29"/>
    </row>
    <row r="93" spans="1:28" ht="15.75" customHeight="1" x14ac:dyDescent="0.25">
      <c r="A93" s="63" t="s">
        <v>334</v>
      </c>
      <c r="B93" s="156"/>
      <c r="C93" s="187"/>
      <c r="D93" s="75" t="s">
        <v>221</v>
      </c>
      <c r="E93" s="102" t="s">
        <v>26</v>
      </c>
      <c r="F93" s="148"/>
      <c r="G93" s="42">
        <v>10</v>
      </c>
      <c r="H93" s="106">
        <f t="shared" ref="H93:H108" si="15">$R$9*G93/36</f>
        <v>10</v>
      </c>
      <c r="I93" s="113">
        <v>2</v>
      </c>
      <c r="J93" s="109">
        <f t="shared" si="12"/>
        <v>2</v>
      </c>
      <c r="K93" s="107">
        <f t="shared" si="10"/>
        <v>0</v>
      </c>
      <c r="L93" s="122">
        <v>1</v>
      </c>
      <c r="M93" s="109">
        <f t="shared" ref="M93:M143" si="16">36*L93/$R$9</f>
        <v>1</v>
      </c>
      <c r="N93" s="107">
        <f t="shared" si="11"/>
        <v>0</v>
      </c>
      <c r="O93" s="123">
        <f t="shared" si="14"/>
        <v>0</v>
      </c>
      <c r="Q93" s="35"/>
      <c r="R93" s="35"/>
      <c r="S93" s="35"/>
      <c r="T93" s="35"/>
      <c r="U93" s="35"/>
      <c r="V93" s="35"/>
      <c r="W93" s="28"/>
      <c r="X93" s="29"/>
      <c r="Y93" s="29"/>
      <c r="Z93" s="29"/>
      <c r="AA93" s="29"/>
      <c r="AB93" s="29"/>
    </row>
    <row r="94" spans="1:28" ht="15.75" customHeight="1" x14ac:dyDescent="0.25">
      <c r="A94" s="63" t="s">
        <v>335</v>
      </c>
      <c r="B94" s="156"/>
      <c r="C94" s="186" t="s">
        <v>167</v>
      </c>
      <c r="D94" s="65" t="s">
        <v>11</v>
      </c>
      <c r="E94" s="102" t="s">
        <v>33</v>
      </c>
      <c r="F94" s="148"/>
      <c r="G94" s="42">
        <v>3</v>
      </c>
      <c r="H94" s="106">
        <f t="shared" si="15"/>
        <v>3</v>
      </c>
      <c r="I94" s="113">
        <v>3</v>
      </c>
      <c r="J94" s="109">
        <f t="shared" si="12"/>
        <v>3</v>
      </c>
      <c r="K94" s="107">
        <f t="shared" si="10"/>
        <v>0</v>
      </c>
      <c r="L94" s="122">
        <v>1.5</v>
      </c>
      <c r="M94" s="109">
        <f t="shared" si="16"/>
        <v>1.5</v>
      </c>
      <c r="N94" s="107">
        <f t="shared" si="11"/>
        <v>0</v>
      </c>
      <c r="O94" s="123">
        <f t="shared" si="14"/>
        <v>0</v>
      </c>
      <c r="Q94" s="35"/>
      <c r="R94" s="35"/>
      <c r="S94" s="35"/>
      <c r="T94" s="35"/>
      <c r="U94" s="35"/>
      <c r="V94" s="35"/>
      <c r="W94" s="28"/>
      <c r="X94" s="29"/>
      <c r="Y94" s="29"/>
      <c r="Z94" s="29"/>
      <c r="AA94" s="29"/>
      <c r="AB94" s="29"/>
    </row>
    <row r="95" spans="1:28" ht="24.75" customHeight="1" x14ac:dyDescent="0.25">
      <c r="A95" s="63" t="s">
        <v>336</v>
      </c>
      <c r="B95" s="156"/>
      <c r="C95" s="187"/>
      <c r="D95" s="65" t="s">
        <v>199</v>
      </c>
      <c r="E95" s="102" t="s">
        <v>80</v>
      </c>
      <c r="F95" s="148"/>
      <c r="G95" s="42">
        <v>6</v>
      </c>
      <c r="H95" s="106">
        <f t="shared" si="15"/>
        <v>6</v>
      </c>
      <c r="I95" s="113">
        <v>2</v>
      </c>
      <c r="J95" s="109">
        <f t="shared" si="12"/>
        <v>2</v>
      </c>
      <c r="K95" s="107">
        <f t="shared" si="10"/>
        <v>0</v>
      </c>
      <c r="L95" s="122">
        <v>1</v>
      </c>
      <c r="M95" s="109">
        <f t="shared" si="16"/>
        <v>1</v>
      </c>
      <c r="N95" s="107">
        <f t="shared" si="11"/>
        <v>0</v>
      </c>
      <c r="O95" s="123">
        <f t="shared" si="14"/>
        <v>0</v>
      </c>
      <c r="Q95" s="35"/>
      <c r="R95" s="35"/>
      <c r="S95" s="35"/>
      <c r="T95" s="35"/>
      <c r="U95" s="35"/>
      <c r="V95" s="35"/>
      <c r="W95" s="28"/>
      <c r="X95" s="29"/>
      <c r="Y95" s="29"/>
      <c r="Z95" s="29"/>
      <c r="AA95" s="29"/>
      <c r="AB95" s="29"/>
    </row>
    <row r="96" spans="1:28" ht="17.25" customHeight="1" x14ac:dyDescent="0.25">
      <c r="A96" s="63" t="s">
        <v>337</v>
      </c>
      <c r="B96" s="156"/>
      <c r="C96" s="185" t="s">
        <v>166</v>
      </c>
      <c r="D96" s="66" t="s">
        <v>222</v>
      </c>
      <c r="E96" s="102" t="s">
        <v>76</v>
      </c>
      <c r="F96" s="148"/>
      <c r="G96" s="42">
        <v>3</v>
      </c>
      <c r="H96" s="106">
        <f t="shared" si="15"/>
        <v>3</v>
      </c>
      <c r="I96" s="113">
        <v>2</v>
      </c>
      <c r="J96" s="109">
        <f t="shared" si="12"/>
        <v>2</v>
      </c>
      <c r="K96" s="107">
        <f t="shared" si="10"/>
        <v>0</v>
      </c>
      <c r="L96" s="122">
        <v>1</v>
      </c>
      <c r="M96" s="109">
        <f t="shared" si="16"/>
        <v>1</v>
      </c>
      <c r="N96" s="107">
        <f t="shared" si="11"/>
        <v>0</v>
      </c>
      <c r="O96" s="123">
        <f t="shared" si="14"/>
        <v>0</v>
      </c>
      <c r="Q96" s="35"/>
      <c r="R96" s="35"/>
      <c r="S96" s="35"/>
      <c r="T96" s="35"/>
      <c r="U96" s="35"/>
      <c r="V96" s="35"/>
      <c r="W96" s="28"/>
      <c r="X96" s="29"/>
      <c r="Y96" s="29"/>
      <c r="Z96" s="29"/>
      <c r="AA96" s="29"/>
      <c r="AB96" s="29"/>
    </row>
    <row r="97" spans="1:28" ht="17.25" customHeight="1" x14ac:dyDescent="0.25">
      <c r="A97" s="63" t="s">
        <v>338</v>
      </c>
      <c r="B97" s="156"/>
      <c r="C97" s="185"/>
      <c r="D97" s="66" t="s">
        <v>223</v>
      </c>
      <c r="E97" s="102" t="s">
        <v>76</v>
      </c>
      <c r="F97" s="148"/>
      <c r="G97" s="42">
        <v>3</v>
      </c>
      <c r="H97" s="106">
        <f t="shared" si="15"/>
        <v>3</v>
      </c>
      <c r="I97" s="113">
        <v>3</v>
      </c>
      <c r="J97" s="109">
        <f t="shared" si="12"/>
        <v>3</v>
      </c>
      <c r="K97" s="107">
        <f t="shared" si="10"/>
        <v>0</v>
      </c>
      <c r="L97" s="122">
        <v>1.5</v>
      </c>
      <c r="M97" s="109">
        <f t="shared" si="16"/>
        <v>1.5</v>
      </c>
      <c r="N97" s="107">
        <f t="shared" si="11"/>
        <v>0</v>
      </c>
      <c r="O97" s="123">
        <f t="shared" si="14"/>
        <v>0</v>
      </c>
      <c r="Q97" s="35"/>
      <c r="R97" s="35"/>
      <c r="S97" s="35"/>
      <c r="T97" s="35"/>
      <c r="U97" s="35"/>
      <c r="V97" s="35"/>
      <c r="W97" s="28"/>
      <c r="X97" s="29"/>
      <c r="Y97" s="29"/>
      <c r="Z97" s="29"/>
      <c r="AA97" s="29"/>
      <c r="AB97" s="29"/>
    </row>
    <row r="98" spans="1:28" ht="16.5" customHeight="1" x14ac:dyDescent="0.25">
      <c r="A98" s="63" t="s">
        <v>339</v>
      </c>
      <c r="B98" s="156"/>
      <c r="C98" s="185"/>
      <c r="D98" s="66" t="s">
        <v>224</v>
      </c>
      <c r="E98" s="102" t="s">
        <v>76</v>
      </c>
      <c r="F98" s="148"/>
      <c r="G98" s="42">
        <v>3</v>
      </c>
      <c r="H98" s="106">
        <f t="shared" si="15"/>
        <v>3</v>
      </c>
      <c r="I98" s="113">
        <v>4</v>
      </c>
      <c r="J98" s="109">
        <f t="shared" si="12"/>
        <v>4</v>
      </c>
      <c r="K98" s="107">
        <f t="shared" si="10"/>
        <v>0</v>
      </c>
      <c r="L98" s="122">
        <v>2</v>
      </c>
      <c r="M98" s="109">
        <f t="shared" si="16"/>
        <v>2</v>
      </c>
      <c r="N98" s="107">
        <f t="shared" si="11"/>
        <v>0</v>
      </c>
      <c r="O98" s="123">
        <f t="shared" si="14"/>
        <v>0</v>
      </c>
      <c r="Q98" s="35"/>
      <c r="R98" s="35"/>
      <c r="S98" s="35"/>
      <c r="T98" s="35"/>
      <c r="U98" s="35"/>
      <c r="V98" s="35"/>
      <c r="W98" s="28"/>
      <c r="X98" s="29"/>
      <c r="Y98" s="29"/>
      <c r="Z98" s="29"/>
      <c r="AA98" s="29"/>
      <c r="AB98" s="29"/>
    </row>
    <row r="99" spans="1:28" ht="15" customHeight="1" x14ac:dyDescent="0.25">
      <c r="A99" s="63" t="s">
        <v>340</v>
      </c>
      <c r="B99" s="156"/>
      <c r="C99" s="185"/>
      <c r="D99" s="65" t="s">
        <v>225</v>
      </c>
      <c r="E99" s="102" t="s">
        <v>76</v>
      </c>
      <c r="F99" s="148"/>
      <c r="G99" s="42">
        <v>6</v>
      </c>
      <c r="H99" s="106">
        <f t="shared" si="15"/>
        <v>6</v>
      </c>
      <c r="I99" s="113">
        <v>0.5</v>
      </c>
      <c r="J99" s="109">
        <f t="shared" si="12"/>
        <v>0.5</v>
      </c>
      <c r="K99" s="107">
        <f t="shared" si="10"/>
        <v>0</v>
      </c>
      <c r="L99" s="122">
        <v>0.25</v>
      </c>
      <c r="M99" s="109">
        <f t="shared" si="16"/>
        <v>0.25</v>
      </c>
      <c r="N99" s="107">
        <f t="shared" si="11"/>
        <v>0</v>
      </c>
      <c r="O99" s="123">
        <f t="shared" si="14"/>
        <v>0</v>
      </c>
      <c r="Q99" s="35"/>
      <c r="R99" s="35"/>
      <c r="S99" s="35"/>
      <c r="T99" s="35"/>
      <c r="U99" s="35"/>
      <c r="V99" s="35"/>
      <c r="W99" s="28"/>
      <c r="X99" s="29"/>
      <c r="Y99" s="29"/>
      <c r="Z99" s="29"/>
      <c r="AA99" s="29"/>
      <c r="AB99" s="29"/>
    </row>
    <row r="100" spans="1:28" ht="18" customHeight="1" x14ac:dyDescent="0.25">
      <c r="A100" s="63" t="s">
        <v>341</v>
      </c>
      <c r="B100" s="156"/>
      <c r="C100" s="185"/>
      <c r="D100" s="65" t="s">
        <v>148</v>
      </c>
      <c r="E100" s="102" t="s">
        <v>76</v>
      </c>
      <c r="F100" s="148"/>
      <c r="G100" s="42">
        <v>6</v>
      </c>
      <c r="H100" s="106">
        <f t="shared" si="15"/>
        <v>6</v>
      </c>
      <c r="I100" s="113">
        <v>1</v>
      </c>
      <c r="J100" s="109">
        <f t="shared" si="12"/>
        <v>1</v>
      </c>
      <c r="K100" s="107">
        <f t="shared" si="10"/>
        <v>0</v>
      </c>
      <c r="L100" s="122">
        <v>0.5</v>
      </c>
      <c r="M100" s="109">
        <f t="shared" si="16"/>
        <v>0.5</v>
      </c>
      <c r="N100" s="107">
        <f t="shared" si="11"/>
        <v>0</v>
      </c>
      <c r="O100" s="123">
        <f t="shared" si="14"/>
        <v>0</v>
      </c>
      <c r="Q100" s="35"/>
      <c r="R100" s="35"/>
      <c r="S100" s="35"/>
      <c r="T100" s="35"/>
      <c r="U100" s="35"/>
      <c r="V100" s="35"/>
      <c r="W100" s="28"/>
      <c r="X100" s="29"/>
      <c r="Y100" s="29"/>
      <c r="Z100" s="29"/>
      <c r="AA100" s="29"/>
      <c r="AB100" s="29"/>
    </row>
    <row r="101" spans="1:28" ht="16.5" customHeight="1" x14ac:dyDescent="0.25">
      <c r="A101" s="63" t="s">
        <v>342</v>
      </c>
      <c r="B101" s="156"/>
      <c r="C101" s="187"/>
      <c r="D101" s="65" t="s">
        <v>149</v>
      </c>
      <c r="E101" s="102" t="s">
        <v>76</v>
      </c>
      <c r="F101" s="148"/>
      <c r="G101" s="42">
        <v>6</v>
      </c>
      <c r="H101" s="106">
        <f t="shared" si="15"/>
        <v>6</v>
      </c>
      <c r="I101" s="113">
        <v>1.5</v>
      </c>
      <c r="J101" s="109">
        <f t="shared" si="12"/>
        <v>1.5</v>
      </c>
      <c r="K101" s="107">
        <f t="shared" si="10"/>
        <v>0</v>
      </c>
      <c r="L101" s="122">
        <v>0.75</v>
      </c>
      <c r="M101" s="109">
        <f t="shared" si="16"/>
        <v>0.75</v>
      </c>
      <c r="N101" s="107">
        <f t="shared" si="11"/>
        <v>0</v>
      </c>
      <c r="O101" s="123">
        <f t="shared" si="14"/>
        <v>0</v>
      </c>
      <c r="Q101" s="35"/>
      <c r="R101" s="35"/>
      <c r="S101" s="35"/>
      <c r="T101" s="35"/>
      <c r="U101" s="35"/>
      <c r="V101" s="35"/>
      <c r="W101" s="28"/>
      <c r="X101" s="29"/>
      <c r="Y101" s="29"/>
      <c r="Z101" s="29"/>
      <c r="AA101" s="29"/>
      <c r="AB101" s="29"/>
    </row>
    <row r="102" spans="1:28" ht="16.5" customHeight="1" x14ac:dyDescent="0.25">
      <c r="A102" s="63" t="s">
        <v>343</v>
      </c>
      <c r="B102" s="156"/>
      <c r="C102" s="184" t="s">
        <v>108</v>
      </c>
      <c r="D102" s="76" t="s">
        <v>1</v>
      </c>
      <c r="E102" s="102" t="s">
        <v>26</v>
      </c>
      <c r="F102" s="148"/>
      <c r="G102" s="42">
        <v>6</v>
      </c>
      <c r="H102" s="106">
        <f t="shared" si="15"/>
        <v>6</v>
      </c>
      <c r="I102" s="113">
        <v>0.5</v>
      </c>
      <c r="J102" s="109">
        <f t="shared" si="12"/>
        <v>0.5</v>
      </c>
      <c r="K102" s="107">
        <f t="shared" si="10"/>
        <v>0</v>
      </c>
      <c r="L102" s="122">
        <v>0.25</v>
      </c>
      <c r="M102" s="109">
        <f t="shared" si="16"/>
        <v>0.25</v>
      </c>
      <c r="N102" s="107">
        <f t="shared" si="11"/>
        <v>0</v>
      </c>
      <c r="O102" s="123">
        <f t="shared" si="14"/>
        <v>0</v>
      </c>
      <c r="Q102" s="35"/>
      <c r="R102" s="35"/>
      <c r="S102" s="35"/>
      <c r="T102" s="35"/>
      <c r="U102" s="35"/>
      <c r="V102" s="35"/>
      <c r="W102" s="28"/>
      <c r="X102" s="29"/>
      <c r="Y102" s="29"/>
      <c r="Z102" s="29"/>
      <c r="AA102" s="29"/>
      <c r="AB102" s="29"/>
    </row>
    <row r="103" spans="1:28" ht="18" customHeight="1" x14ac:dyDescent="0.25">
      <c r="A103" s="63" t="s">
        <v>344</v>
      </c>
      <c r="B103" s="156"/>
      <c r="C103" s="184"/>
      <c r="D103" s="76" t="s">
        <v>12</v>
      </c>
      <c r="E103" s="102" t="s">
        <v>26</v>
      </c>
      <c r="F103" s="148"/>
      <c r="G103" s="42">
        <v>6</v>
      </c>
      <c r="H103" s="106">
        <f t="shared" si="15"/>
        <v>6</v>
      </c>
      <c r="I103" s="113">
        <v>0.2</v>
      </c>
      <c r="J103" s="109">
        <f t="shared" si="12"/>
        <v>0.2</v>
      </c>
      <c r="K103" s="107">
        <f t="shared" si="10"/>
        <v>0</v>
      </c>
      <c r="L103" s="122">
        <v>0.1</v>
      </c>
      <c r="M103" s="109">
        <f t="shared" si="16"/>
        <v>0.1</v>
      </c>
      <c r="N103" s="107">
        <f t="shared" si="11"/>
        <v>0</v>
      </c>
      <c r="O103" s="123">
        <f t="shared" si="14"/>
        <v>0</v>
      </c>
      <c r="Q103" s="35"/>
      <c r="R103" s="35"/>
      <c r="S103" s="35"/>
      <c r="T103" s="35"/>
      <c r="U103" s="35"/>
      <c r="V103" s="35"/>
      <c r="W103" s="28"/>
      <c r="X103" s="29"/>
      <c r="Y103" s="29"/>
      <c r="Z103" s="29"/>
      <c r="AA103" s="29"/>
      <c r="AB103" s="29"/>
    </row>
    <row r="104" spans="1:28" x14ac:dyDescent="0.25">
      <c r="A104" s="63" t="s">
        <v>345</v>
      </c>
      <c r="B104" s="156"/>
      <c r="C104" s="184"/>
      <c r="D104" s="65" t="s">
        <v>13</v>
      </c>
      <c r="E104" s="102" t="s">
        <v>81</v>
      </c>
      <c r="F104" s="148"/>
      <c r="G104" s="42">
        <v>12</v>
      </c>
      <c r="H104" s="106">
        <f t="shared" si="15"/>
        <v>12</v>
      </c>
      <c r="I104" s="113">
        <v>1</v>
      </c>
      <c r="J104" s="109">
        <f t="shared" si="12"/>
        <v>1</v>
      </c>
      <c r="K104" s="107">
        <f t="shared" si="10"/>
        <v>0</v>
      </c>
      <c r="L104" s="122">
        <v>0.5</v>
      </c>
      <c r="M104" s="109">
        <f t="shared" si="16"/>
        <v>0.5</v>
      </c>
      <c r="N104" s="107">
        <f t="shared" si="11"/>
        <v>0</v>
      </c>
      <c r="O104" s="123">
        <f t="shared" si="14"/>
        <v>0</v>
      </c>
      <c r="Q104" s="35"/>
      <c r="R104" s="35"/>
      <c r="S104" s="35"/>
      <c r="T104" s="35"/>
      <c r="U104" s="35"/>
      <c r="V104" s="35"/>
      <c r="W104" s="28"/>
      <c r="X104" s="29"/>
      <c r="Y104" s="29"/>
      <c r="Z104" s="29"/>
      <c r="AA104" s="29"/>
      <c r="AB104" s="29"/>
    </row>
    <row r="105" spans="1:28" ht="12.75" customHeight="1" x14ac:dyDescent="0.25">
      <c r="A105" s="63" t="s">
        <v>346</v>
      </c>
      <c r="B105" s="156"/>
      <c r="C105" s="184"/>
      <c r="D105" s="65" t="s">
        <v>15</v>
      </c>
      <c r="E105" s="102" t="s">
        <v>81</v>
      </c>
      <c r="F105" s="148"/>
      <c r="G105" s="42">
        <v>12</v>
      </c>
      <c r="H105" s="106">
        <f t="shared" si="15"/>
        <v>12</v>
      </c>
      <c r="I105" s="113">
        <v>0.5</v>
      </c>
      <c r="J105" s="109">
        <f t="shared" si="12"/>
        <v>0.5</v>
      </c>
      <c r="K105" s="107">
        <f t="shared" si="10"/>
        <v>0</v>
      </c>
      <c r="L105" s="122">
        <v>0.25</v>
      </c>
      <c r="M105" s="109">
        <f t="shared" si="16"/>
        <v>0.25</v>
      </c>
      <c r="N105" s="107">
        <f t="shared" si="11"/>
        <v>0</v>
      </c>
      <c r="O105" s="123">
        <f t="shared" si="14"/>
        <v>0</v>
      </c>
      <c r="Q105" s="35"/>
      <c r="R105" s="35"/>
      <c r="S105" s="35"/>
      <c r="T105" s="35"/>
      <c r="U105" s="35"/>
      <c r="V105" s="35"/>
      <c r="W105" s="28"/>
      <c r="X105" s="29"/>
      <c r="Y105" s="29"/>
      <c r="Z105" s="29"/>
      <c r="AA105" s="29"/>
      <c r="AB105" s="29"/>
    </row>
    <row r="106" spans="1:28" ht="12.75" customHeight="1" x14ac:dyDescent="0.25">
      <c r="A106" s="63" t="s">
        <v>347</v>
      </c>
      <c r="B106" s="156"/>
      <c r="C106" s="184"/>
      <c r="D106" s="65" t="s">
        <v>232</v>
      </c>
      <c r="E106" s="102" t="s">
        <v>81</v>
      </c>
      <c r="F106" s="148"/>
      <c r="G106" s="42">
        <v>12</v>
      </c>
      <c r="H106" s="106">
        <f t="shared" si="15"/>
        <v>12</v>
      </c>
      <c r="I106" s="113">
        <v>0.5</v>
      </c>
      <c r="J106" s="109">
        <f t="shared" si="12"/>
        <v>0.5</v>
      </c>
      <c r="K106" s="107">
        <f t="shared" si="10"/>
        <v>0</v>
      </c>
      <c r="L106" s="122">
        <v>0.25</v>
      </c>
      <c r="M106" s="109">
        <f t="shared" si="16"/>
        <v>0.25</v>
      </c>
      <c r="N106" s="107">
        <f t="shared" si="11"/>
        <v>0</v>
      </c>
      <c r="O106" s="123">
        <f t="shared" si="14"/>
        <v>0</v>
      </c>
      <c r="Q106" s="35"/>
      <c r="R106" s="35"/>
      <c r="S106" s="35"/>
      <c r="T106" s="35"/>
      <c r="U106" s="35"/>
      <c r="V106" s="35"/>
      <c r="W106" s="28"/>
      <c r="X106" s="29"/>
      <c r="Y106" s="29"/>
      <c r="Z106" s="29"/>
      <c r="AA106" s="29"/>
      <c r="AB106" s="29"/>
    </row>
    <row r="107" spans="1:28" ht="12" customHeight="1" x14ac:dyDescent="0.25">
      <c r="A107" s="63" t="s">
        <v>348</v>
      </c>
      <c r="B107" s="156"/>
      <c r="C107" s="186" t="s">
        <v>109</v>
      </c>
      <c r="D107" s="65" t="s">
        <v>133</v>
      </c>
      <c r="E107" s="104" t="s">
        <v>32</v>
      </c>
      <c r="F107" s="148"/>
      <c r="G107" s="42">
        <v>3</v>
      </c>
      <c r="H107" s="106">
        <f t="shared" si="15"/>
        <v>3</v>
      </c>
      <c r="I107" s="113">
        <v>1</v>
      </c>
      <c r="J107" s="109">
        <f t="shared" si="12"/>
        <v>1</v>
      </c>
      <c r="K107" s="107">
        <f t="shared" si="10"/>
        <v>0</v>
      </c>
      <c r="L107" s="122">
        <v>0.5</v>
      </c>
      <c r="M107" s="109">
        <f t="shared" si="16"/>
        <v>0.5</v>
      </c>
      <c r="N107" s="107">
        <f t="shared" si="11"/>
        <v>0</v>
      </c>
      <c r="O107" s="123">
        <f t="shared" si="14"/>
        <v>0</v>
      </c>
      <c r="Q107" s="35"/>
      <c r="R107" s="35"/>
      <c r="S107" s="35"/>
      <c r="T107" s="35"/>
      <c r="U107" s="35"/>
      <c r="V107" s="35"/>
      <c r="W107" s="28"/>
      <c r="X107" s="29"/>
      <c r="Y107" s="29"/>
      <c r="Z107" s="29"/>
      <c r="AA107" s="29"/>
      <c r="AB107" s="29"/>
    </row>
    <row r="108" spans="1:28" x14ac:dyDescent="0.25">
      <c r="A108" s="63" t="s">
        <v>349</v>
      </c>
      <c r="B108" s="156"/>
      <c r="C108" s="187"/>
      <c r="D108" s="64" t="s">
        <v>4</v>
      </c>
      <c r="E108" s="104" t="s">
        <v>27</v>
      </c>
      <c r="F108" s="148"/>
      <c r="G108" s="42">
        <v>3</v>
      </c>
      <c r="H108" s="106">
        <f t="shared" si="15"/>
        <v>3</v>
      </c>
      <c r="I108" s="124">
        <v>0.5</v>
      </c>
      <c r="J108" s="109">
        <f t="shared" si="12"/>
        <v>0.5</v>
      </c>
      <c r="K108" s="107">
        <f t="shared" si="10"/>
        <v>0</v>
      </c>
      <c r="L108" s="122">
        <v>0.25</v>
      </c>
      <c r="M108" s="109">
        <f t="shared" si="16"/>
        <v>0.25</v>
      </c>
      <c r="N108" s="107">
        <f t="shared" si="11"/>
        <v>0</v>
      </c>
      <c r="O108" s="123">
        <f t="shared" si="14"/>
        <v>0</v>
      </c>
      <c r="Q108" s="35"/>
      <c r="R108" s="35"/>
      <c r="S108" s="35"/>
      <c r="T108" s="35"/>
      <c r="U108" s="35"/>
      <c r="V108" s="35"/>
      <c r="W108" s="28"/>
      <c r="X108" s="29"/>
      <c r="Y108" s="29"/>
      <c r="Z108" s="29"/>
      <c r="AA108" s="29"/>
      <c r="AB108" s="29"/>
    </row>
    <row r="109" spans="1:28" ht="27" customHeight="1" x14ac:dyDescent="0.25">
      <c r="A109" s="145" t="s">
        <v>350</v>
      </c>
      <c r="B109" s="156"/>
      <c r="C109" s="186" t="s">
        <v>117</v>
      </c>
      <c r="D109" s="77" t="s">
        <v>5</v>
      </c>
      <c r="E109" s="102" t="s">
        <v>86</v>
      </c>
      <c r="F109" s="148"/>
      <c r="G109" s="42"/>
      <c r="H109" s="106"/>
      <c r="I109" s="124">
        <v>1</v>
      </c>
      <c r="J109" s="109">
        <f t="shared" si="12"/>
        <v>1</v>
      </c>
      <c r="K109" s="107">
        <f t="shared" si="10"/>
        <v>0</v>
      </c>
      <c r="L109" s="122">
        <v>0</v>
      </c>
      <c r="M109" s="109">
        <f t="shared" si="16"/>
        <v>0</v>
      </c>
      <c r="N109" s="107">
        <f t="shared" si="11"/>
        <v>0</v>
      </c>
      <c r="O109" s="123">
        <f>F109</f>
        <v>0</v>
      </c>
      <c r="P109" s="44"/>
      <c r="Q109" s="35"/>
      <c r="R109" s="35"/>
      <c r="S109" s="35"/>
      <c r="T109" s="35"/>
      <c r="U109" s="35"/>
      <c r="V109" s="35"/>
      <c r="W109" s="28"/>
      <c r="X109" s="29"/>
      <c r="Y109" s="29"/>
      <c r="Z109" s="29"/>
      <c r="AA109" s="29"/>
      <c r="AB109" s="29"/>
    </row>
    <row r="110" spans="1:28" ht="21.75" hidden="1" customHeight="1" x14ac:dyDescent="0.25">
      <c r="A110" s="63"/>
      <c r="B110" s="156"/>
      <c r="C110" s="187"/>
      <c r="D110" s="78"/>
      <c r="E110" s="104" t="s">
        <v>28</v>
      </c>
      <c r="F110" s="148"/>
      <c r="G110" s="42"/>
      <c r="H110" s="106">
        <f>$R$9*G110/36</f>
        <v>0</v>
      </c>
      <c r="I110" s="124">
        <v>0</v>
      </c>
      <c r="J110" s="109">
        <f t="shared" si="12"/>
        <v>0</v>
      </c>
      <c r="K110" s="107">
        <f t="shared" si="10"/>
        <v>0</v>
      </c>
      <c r="L110" s="122"/>
      <c r="M110" s="109">
        <f t="shared" si="16"/>
        <v>0</v>
      </c>
      <c r="N110" s="107">
        <f t="shared" si="11"/>
        <v>0</v>
      </c>
      <c r="O110" s="123">
        <f t="shared" si="14"/>
        <v>0</v>
      </c>
      <c r="P110" s="44"/>
      <c r="Q110" s="35"/>
      <c r="R110" s="35"/>
      <c r="S110" s="35"/>
      <c r="T110" s="35"/>
      <c r="U110" s="35"/>
      <c r="V110" s="35"/>
      <c r="W110" s="28"/>
      <c r="X110" s="29"/>
      <c r="Y110" s="29"/>
      <c r="Z110" s="29"/>
      <c r="AA110" s="29"/>
      <c r="AB110" s="29"/>
    </row>
    <row r="111" spans="1:28" ht="16.5" x14ac:dyDescent="0.25">
      <c r="A111" s="63" t="s">
        <v>351</v>
      </c>
      <c r="B111" s="157"/>
      <c r="C111" s="79" t="s">
        <v>143</v>
      </c>
      <c r="D111" s="80" t="s">
        <v>226</v>
      </c>
      <c r="E111" s="104" t="s">
        <v>144</v>
      </c>
      <c r="F111" s="148"/>
      <c r="G111" s="42">
        <v>3</v>
      </c>
      <c r="H111" s="106">
        <f>$R$9*G111/36</f>
        <v>3</v>
      </c>
      <c r="I111" s="124">
        <v>1</v>
      </c>
      <c r="J111" s="109">
        <f t="shared" si="12"/>
        <v>1</v>
      </c>
      <c r="K111" s="107">
        <f t="shared" si="10"/>
        <v>0</v>
      </c>
      <c r="L111" s="122">
        <v>0.5</v>
      </c>
      <c r="M111" s="109">
        <f t="shared" si="16"/>
        <v>0.5</v>
      </c>
      <c r="N111" s="107">
        <f t="shared" si="11"/>
        <v>0</v>
      </c>
      <c r="O111" s="123">
        <f t="shared" si="14"/>
        <v>0</v>
      </c>
      <c r="P111" s="44"/>
      <c r="Q111" s="35"/>
      <c r="R111" s="35"/>
      <c r="S111" s="35"/>
      <c r="T111" s="35"/>
      <c r="U111" s="35"/>
      <c r="V111" s="35"/>
      <c r="W111" s="28"/>
      <c r="X111" s="29"/>
      <c r="Y111" s="29"/>
      <c r="Z111" s="29"/>
      <c r="AA111" s="29"/>
      <c r="AB111" s="29"/>
    </row>
    <row r="112" spans="1:28" s="41" customFormat="1" ht="18" x14ac:dyDescent="0.25">
      <c r="A112" s="72"/>
      <c r="B112" s="81"/>
      <c r="C112" s="82"/>
      <c r="D112" s="82" t="s">
        <v>121</v>
      </c>
      <c r="E112" s="82"/>
      <c r="F112" s="150"/>
      <c r="G112" s="45"/>
      <c r="H112" s="82"/>
      <c r="I112" s="125"/>
      <c r="J112" s="82"/>
      <c r="K112" s="126"/>
      <c r="L112" s="125"/>
      <c r="M112" s="82"/>
      <c r="N112" s="127"/>
      <c r="O112" s="121">
        <f>SUM(O91:O111)</f>
        <v>0</v>
      </c>
      <c r="P112" s="37"/>
      <c r="Q112" s="38"/>
      <c r="R112" s="38"/>
      <c r="S112" s="38"/>
      <c r="T112" s="38"/>
      <c r="U112" s="38"/>
      <c r="V112" s="38"/>
      <c r="W112" s="39"/>
      <c r="X112" s="40"/>
      <c r="Y112" s="40"/>
      <c r="Z112" s="40"/>
      <c r="AA112" s="40"/>
      <c r="AB112" s="40"/>
    </row>
    <row r="113" spans="1:28" ht="19.5" customHeight="1" x14ac:dyDescent="0.25">
      <c r="A113" s="63" t="s">
        <v>352</v>
      </c>
      <c r="B113" s="155" t="s">
        <v>19</v>
      </c>
      <c r="C113" s="195" t="s">
        <v>176</v>
      </c>
      <c r="D113" s="83" t="s">
        <v>200</v>
      </c>
      <c r="E113" s="104" t="s">
        <v>205</v>
      </c>
      <c r="F113" s="148"/>
      <c r="G113" s="42">
        <v>3</v>
      </c>
      <c r="H113" s="106">
        <f>$R$9*G113/36</f>
        <v>3</v>
      </c>
      <c r="I113" s="124">
        <v>1</v>
      </c>
      <c r="J113" s="109">
        <f t="shared" si="12"/>
        <v>1</v>
      </c>
      <c r="K113" s="107">
        <f t="shared" si="10"/>
        <v>0</v>
      </c>
      <c r="L113" s="122">
        <v>0.5</v>
      </c>
      <c r="M113" s="109">
        <f t="shared" si="16"/>
        <v>0.5</v>
      </c>
      <c r="N113" s="107">
        <f t="shared" si="11"/>
        <v>0</v>
      </c>
      <c r="O113" s="123">
        <f>J113*K113+M113*N113</f>
        <v>0</v>
      </c>
      <c r="Q113" s="35"/>
      <c r="R113" s="35"/>
      <c r="S113" s="35"/>
      <c r="T113" s="35"/>
      <c r="U113" s="35"/>
      <c r="V113" s="35"/>
      <c r="W113" s="28"/>
      <c r="X113" s="29"/>
      <c r="Y113" s="29"/>
      <c r="Z113" s="29"/>
      <c r="AA113" s="29"/>
      <c r="AB113" s="29"/>
    </row>
    <row r="114" spans="1:28" ht="17.25" customHeight="1" x14ac:dyDescent="0.25">
      <c r="A114" s="63" t="s">
        <v>353</v>
      </c>
      <c r="B114" s="156"/>
      <c r="C114" s="196"/>
      <c r="D114" s="83" t="s">
        <v>177</v>
      </c>
      <c r="E114" s="104" t="s">
        <v>205</v>
      </c>
      <c r="F114" s="148"/>
      <c r="G114" s="42">
        <v>3</v>
      </c>
      <c r="H114" s="106">
        <f>$R$9*G114/36</f>
        <v>3</v>
      </c>
      <c r="I114" s="124">
        <v>0.5</v>
      </c>
      <c r="J114" s="109">
        <f t="shared" si="12"/>
        <v>0.5</v>
      </c>
      <c r="K114" s="107">
        <f t="shared" si="10"/>
        <v>0</v>
      </c>
      <c r="L114" s="122">
        <v>0.25</v>
      </c>
      <c r="M114" s="109">
        <f t="shared" si="16"/>
        <v>0.25</v>
      </c>
      <c r="N114" s="107">
        <f t="shared" si="11"/>
        <v>0</v>
      </c>
      <c r="O114" s="123">
        <f t="shared" ref="O114:O143" si="17">J114*K114+M114*N114</f>
        <v>0</v>
      </c>
      <c r="Q114" s="35"/>
      <c r="R114" s="35"/>
      <c r="S114" s="35"/>
      <c r="T114" s="35"/>
      <c r="U114" s="35"/>
      <c r="V114" s="35"/>
      <c r="W114" s="28"/>
      <c r="X114" s="29"/>
      <c r="Y114" s="29"/>
      <c r="Z114" s="29"/>
      <c r="AA114" s="29"/>
      <c r="AB114" s="29"/>
    </row>
    <row r="115" spans="1:28" ht="24.75" customHeight="1" x14ac:dyDescent="0.25">
      <c r="A115" s="63" t="s">
        <v>354</v>
      </c>
      <c r="B115" s="156"/>
      <c r="C115" s="186" t="s">
        <v>31</v>
      </c>
      <c r="D115" s="62" t="s">
        <v>236</v>
      </c>
      <c r="E115" s="101" t="s">
        <v>38</v>
      </c>
      <c r="F115" s="148"/>
      <c r="G115" s="42">
        <v>6</v>
      </c>
      <c r="H115" s="106">
        <f t="shared" ref="H115:H123" si="18">$R$9*G115/36</f>
        <v>6</v>
      </c>
      <c r="I115" s="113">
        <v>1</v>
      </c>
      <c r="J115" s="109">
        <f t="shared" si="12"/>
        <v>1</v>
      </c>
      <c r="K115" s="107">
        <f t="shared" si="10"/>
        <v>0</v>
      </c>
      <c r="L115" s="122">
        <v>0.5</v>
      </c>
      <c r="M115" s="109">
        <f t="shared" si="16"/>
        <v>0.5</v>
      </c>
      <c r="N115" s="107">
        <f t="shared" si="11"/>
        <v>0</v>
      </c>
      <c r="O115" s="123">
        <f t="shared" si="17"/>
        <v>0</v>
      </c>
      <c r="Q115" s="35"/>
      <c r="R115" s="35"/>
      <c r="S115" s="35"/>
      <c r="T115" s="35"/>
      <c r="U115" s="35"/>
      <c r="V115" s="35"/>
      <c r="W115" s="28"/>
      <c r="X115" s="29"/>
      <c r="Y115" s="29"/>
      <c r="Z115" s="29"/>
      <c r="AA115" s="29"/>
      <c r="AB115" s="29"/>
    </row>
    <row r="116" spans="1:28" ht="19.5" customHeight="1" x14ac:dyDescent="0.25">
      <c r="A116" s="63" t="s">
        <v>355</v>
      </c>
      <c r="B116" s="156"/>
      <c r="C116" s="185"/>
      <c r="D116" s="62" t="s">
        <v>237</v>
      </c>
      <c r="E116" s="101" t="s">
        <v>38</v>
      </c>
      <c r="F116" s="148"/>
      <c r="G116" s="42">
        <v>3</v>
      </c>
      <c r="H116" s="106">
        <f t="shared" si="18"/>
        <v>3</v>
      </c>
      <c r="I116" s="113">
        <v>3</v>
      </c>
      <c r="J116" s="109">
        <f t="shared" si="12"/>
        <v>3</v>
      </c>
      <c r="K116" s="107">
        <f t="shared" si="10"/>
        <v>0</v>
      </c>
      <c r="L116" s="122">
        <v>1.5</v>
      </c>
      <c r="M116" s="109">
        <f t="shared" si="16"/>
        <v>1.5</v>
      </c>
      <c r="N116" s="107">
        <f t="shared" si="11"/>
        <v>0</v>
      </c>
      <c r="O116" s="123">
        <f t="shared" si="17"/>
        <v>0</v>
      </c>
      <c r="Q116" s="35"/>
      <c r="R116" s="35"/>
      <c r="S116" s="35"/>
      <c r="T116" s="35"/>
      <c r="U116" s="35"/>
      <c r="V116" s="35"/>
      <c r="W116" s="28"/>
      <c r="X116" s="29"/>
      <c r="Y116" s="29"/>
      <c r="Z116" s="29"/>
      <c r="AA116" s="29"/>
      <c r="AB116" s="29"/>
    </row>
    <row r="117" spans="1:28" ht="17.25" customHeight="1" x14ac:dyDescent="0.25">
      <c r="A117" s="63" t="s">
        <v>356</v>
      </c>
      <c r="B117" s="156"/>
      <c r="C117" s="185"/>
      <c r="D117" s="62" t="s">
        <v>238</v>
      </c>
      <c r="E117" s="101" t="s">
        <v>38</v>
      </c>
      <c r="F117" s="148"/>
      <c r="G117" s="42">
        <v>3</v>
      </c>
      <c r="H117" s="106">
        <f t="shared" si="18"/>
        <v>3</v>
      </c>
      <c r="I117" s="113">
        <v>1</v>
      </c>
      <c r="J117" s="109">
        <f t="shared" si="12"/>
        <v>1</v>
      </c>
      <c r="K117" s="107">
        <f t="shared" si="10"/>
        <v>0</v>
      </c>
      <c r="L117" s="122">
        <v>0.5</v>
      </c>
      <c r="M117" s="109">
        <f t="shared" si="16"/>
        <v>0.5</v>
      </c>
      <c r="N117" s="107">
        <f t="shared" si="11"/>
        <v>0</v>
      </c>
      <c r="O117" s="123">
        <f t="shared" si="17"/>
        <v>0</v>
      </c>
      <c r="Q117" s="35"/>
      <c r="R117" s="35"/>
      <c r="S117" s="35"/>
      <c r="T117" s="35"/>
      <c r="U117" s="35"/>
      <c r="V117" s="35"/>
      <c r="W117" s="28"/>
      <c r="X117" s="29"/>
      <c r="Y117" s="29"/>
      <c r="Z117" s="29"/>
      <c r="AA117" s="29"/>
      <c r="AB117" s="29"/>
    </row>
    <row r="118" spans="1:28" x14ac:dyDescent="0.25">
      <c r="A118" s="63" t="s">
        <v>357</v>
      </c>
      <c r="B118" s="156"/>
      <c r="C118" s="185"/>
      <c r="D118" s="62" t="s">
        <v>6</v>
      </c>
      <c r="E118" s="101" t="s">
        <v>35</v>
      </c>
      <c r="F118" s="148"/>
      <c r="G118" s="42">
        <v>3</v>
      </c>
      <c r="H118" s="106">
        <f t="shared" si="18"/>
        <v>3</v>
      </c>
      <c r="I118" s="113">
        <v>3</v>
      </c>
      <c r="J118" s="109">
        <f t="shared" si="12"/>
        <v>3</v>
      </c>
      <c r="K118" s="107">
        <f t="shared" si="10"/>
        <v>0</v>
      </c>
      <c r="L118" s="122">
        <v>1.5</v>
      </c>
      <c r="M118" s="109">
        <f t="shared" si="16"/>
        <v>1.5</v>
      </c>
      <c r="N118" s="107">
        <f t="shared" si="11"/>
        <v>0</v>
      </c>
      <c r="O118" s="123">
        <f t="shared" si="17"/>
        <v>0</v>
      </c>
      <c r="Q118" s="35"/>
      <c r="R118" s="35"/>
      <c r="S118" s="35"/>
      <c r="T118" s="35"/>
      <c r="U118" s="35"/>
      <c r="V118" s="35"/>
      <c r="W118" s="28"/>
      <c r="X118" s="29"/>
      <c r="Y118" s="29"/>
      <c r="Z118" s="29"/>
      <c r="AA118" s="29"/>
      <c r="AB118" s="29"/>
    </row>
    <row r="119" spans="1:28" ht="15" customHeight="1" x14ac:dyDescent="0.25">
      <c r="A119" s="63" t="s">
        <v>358</v>
      </c>
      <c r="B119" s="156"/>
      <c r="C119" s="185"/>
      <c r="D119" s="62" t="s">
        <v>9</v>
      </c>
      <c r="E119" s="101" t="s">
        <v>35</v>
      </c>
      <c r="F119" s="148"/>
      <c r="G119" s="42">
        <v>3</v>
      </c>
      <c r="H119" s="106">
        <f t="shared" si="18"/>
        <v>3</v>
      </c>
      <c r="I119" s="113">
        <v>3</v>
      </c>
      <c r="J119" s="109">
        <f t="shared" si="12"/>
        <v>3</v>
      </c>
      <c r="K119" s="107">
        <f t="shared" si="10"/>
        <v>0</v>
      </c>
      <c r="L119" s="122">
        <v>1.5</v>
      </c>
      <c r="M119" s="109">
        <f t="shared" si="16"/>
        <v>1.5</v>
      </c>
      <c r="N119" s="107">
        <f t="shared" si="11"/>
        <v>0</v>
      </c>
      <c r="O119" s="123">
        <f t="shared" si="17"/>
        <v>0</v>
      </c>
      <c r="Q119" s="35"/>
      <c r="R119" s="35"/>
      <c r="S119" s="35"/>
      <c r="T119" s="35"/>
      <c r="U119" s="35"/>
      <c r="V119" s="35"/>
      <c r="W119" s="28"/>
      <c r="X119" s="29"/>
      <c r="Y119" s="29"/>
      <c r="Z119" s="29"/>
      <c r="AA119" s="29"/>
      <c r="AB119" s="29"/>
    </row>
    <row r="120" spans="1:28" x14ac:dyDescent="0.25">
      <c r="A120" s="63" t="s">
        <v>359</v>
      </c>
      <c r="B120" s="156"/>
      <c r="C120" s="185"/>
      <c r="D120" s="62" t="s">
        <v>8</v>
      </c>
      <c r="E120" s="101" t="s">
        <v>35</v>
      </c>
      <c r="F120" s="148"/>
      <c r="G120" s="42">
        <v>3</v>
      </c>
      <c r="H120" s="106">
        <f t="shared" si="18"/>
        <v>3</v>
      </c>
      <c r="I120" s="113">
        <v>3</v>
      </c>
      <c r="J120" s="109">
        <f t="shared" si="12"/>
        <v>3</v>
      </c>
      <c r="K120" s="107">
        <f t="shared" si="10"/>
        <v>0</v>
      </c>
      <c r="L120" s="122">
        <v>1.5</v>
      </c>
      <c r="M120" s="109">
        <f t="shared" si="16"/>
        <v>1.5</v>
      </c>
      <c r="N120" s="107">
        <f t="shared" si="11"/>
        <v>0</v>
      </c>
      <c r="O120" s="123">
        <f t="shared" si="17"/>
        <v>0</v>
      </c>
      <c r="Q120" s="35"/>
      <c r="R120" s="35"/>
      <c r="S120" s="35"/>
      <c r="T120" s="35"/>
      <c r="U120" s="35"/>
      <c r="V120" s="35"/>
      <c r="W120" s="28"/>
      <c r="X120" s="29"/>
      <c r="Y120" s="29"/>
      <c r="Z120" s="29"/>
      <c r="AA120" s="29"/>
      <c r="AB120" s="29"/>
    </row>
    <row r="121" spans="1:28" x14ac:dyDescent="0.25">
      <c r="A121" s="63" t="s">
        <v>360</v>
      </c>
      <c r="B121" s="156"/>
      <c r="C121" s="185"/>
      <c r="D121" s="62" t="s">
        <v>88</v>
      </c>
      <c r="E121" s="101" t="s">
        <v>35</v>
      </c>
      <c r="F121" s="148"/>
      <c r="G121" s="42">
        <v>3</v>
      </c>
      <c r="H121" s="106">
        <f t="shared" si="18"/>
        <v>3</v>
      </c>
      <c r="I121" s="113">
        <v>3</v>
      </c>
      <c r="J121" s="109">
        <f t="shared" si="12"/>
        <v>3</v>
      </c>
      <c r="K121" s="107">
        <f t="shared" si="10"/>
        <v>0</v>
      </c>
      <c r="L121" s="122">
        <v>1.5</v>
      </c>
      <c r="M121" s="109">
        <f t="shared" si="16"/>
        <v>1.5</v>
      </c>
      <c r="N121" s="107">
        <f t="shared" si="11"/>
        <v>0</v>
      </c>
      <c r="O121" s="123">
        <f>J121*K121+M121*N121</f>
        <v>0</v>
      </c>
      <c r="Q121" s="35"/>
      <c r="R121" s="35"/>
      <c r="S121" s="35"/>
      <c r="T121" s="35"/>
      <c r="U121" s="35"/>
      <c r="V121" s="35"/>
      <c r="W121" s="28"/>
      <c r="X121" s="29"/>
      <c r="Y121" s="29"/>
      <c r="Z121" s="29"/>
      <c r="AA121" s="29"/>
      <c r="AB121" s="29"/>
    </row>
    <row r="122" spans="1:28" ht="18" customHeight="1" x14ac:dyDescent="0.25">
      <c r="A122" s="63" t="s">
        <v>361</v>
      </c>
      <c r="B122" s="156"/>
      <c r="C122" s="185"/>
      <c r="D122" s="62" t="s">
        <v>233</v>
      </c>
      <c r="E122" s="101" t="s">
        <v>38</v>
      </c>
      <c r="F122" s="148"/>
      <c r="G122" s="42">
        <v>3</v>
      </c>
      <c r="H122" s="106">
        <f t="shared" si="18"/>
        <v>3</v>
      </c>
      <c r="I122" s="113">
        <v>1</v>
      </c>
      <c r="J122" s="109">
        <f t="shared" si="12"/>
        <v>1</v>
      </c>
      <c r="K122" s="107">
        <f t="shared" si="10"/>
        <v>0</v>
      </c>
      <c r="L122" s="122">
        <v>0.5</v>
      </c>
      <c r="M122" s="109">
        <f t="shared" si="16"/>
        <v>0.5</v>
      </c>
      <c r="N122" s="107">
        <f t="shared" si="11"/>
        <v>0</v>
      </c>
      <c r="O122" s="123">
        <f t="shared" si="17"/>
        <v>0</v>
      </c>
      <c r="Q122" s="35"/>
      <c r="R122" s="35"/>
      <c r="S122" s="35"/>
      <c r="T122" s="35"/>
      <c r="U122" s="35"/>
      <c r="V122" s="35"/>
      <c r="W122" s="28"/>
      <c r="X122" s="29"/>
      <c r="Y122" s="29"/>
      <c r="Z122" s="29"/>
      <c r="AA122" s="29"/>
      <c r="AB122" s="29"/>
    </row>
    <row r="123" spans="1:28" ht="18" customHeight="1" x14ac:dyDescent="0.25">
      <c r="A123" s="63" t="s">
        <v>362</v>
      </c>
      <c r="B123" s="156"/>
      <c r="C123" s="185"/>
      <c r="D123" s="62" t="s">
        <v>234</v>
      </c>
      <c r="E123" s="101" t="s">
        <v>38</v>
      </c>
      <c r="F123" s="148"/>
      <c r="G123" s="42">
        <v>3</v>
      </c>
      <c r="H123" s="106">
        <f t="shared" si="18"/>
        <v>3</v>
      </c>
      <c r="I123" s="113">
        <v>1</v>
      </c>
      <c r="J123" s="109">
        <f t="shared" si="12"/>
        <v>1</v>
      </c>
      <c r="K123" s="107">
        <f t="shared" si="10"/>
        <v>0</v>
      </c>
      <c r="L123" s="122">
        <v>0.5</v>
      </c>
      <c r="M123" s="109">
        <f t="shared" si="16"/>
        <v>0.5</v>
      </c>
      <c r="N123" s="107">
        <f t="shared" si="11"/>
        <v>0</v>
      </c>
      <c r="O123" s="123">
        <f>J123*K123+M123*N123</f>
        <v>0</v>
      </c>
      <c r="Q123" s="35"/>
      <c r="R123" s="35"/>
      <c r="S123" s="35"/>
      <c r="T123" s="35"/>
      <c r="U123" s="35"/>
      <c r="V123" s="35"/>
      <c r="W123" s="28"/>
      <c r="X123" s="29"/>
      <c r="Y123" s="29"/>
      <c r="Z123" s="29"/>
      <c r="AA123" s="29"/>
      <c r="AB123" s="29"/>
    </row>
    <row r="124" spans="1:28" ht="16.5" x14ac:dyDescent="0.25">
      <c r="A124" s="63" t="s">
        <v>363</v>
      </c>
      <c r="B124" s="156"/>
      <c r="C124" s="185"/>
      <c r="D124" s="65" t="s">
        <v>7</v>
      </c>
      <c r="E124" s="102" t="s">
        <v>34</v>
      </c>
      <c r="F124" s="148"/>
      <c r="G124" s="42">
        <v>3</v>
      </c>
      <c r="H124" s="106">
        <f>$R$9*G124/36</f>
        <v>3</v>
      </c>
      <c r="I124" s="113">
        <v>1</v>
      </c>
      <c r="J124" s="109">
        <f t="shared" si="12"/>
        <v>1</v>
      </c>
      <c r="K124" s="107">
        <f t="shared" si="10"/>
        <v>0</v>
      </c>
      <c r="L124" s="122">
        <v>0.5</v>
      </c>
      <c r="M124" s="109">
        <f t="shared" si="16"/>
        <v>0.5</v>
      </c>
      <c r="N124" s="107">
        <f t="shared" si="11"/>
        <v>0</v>
      </c>
      <c r="O124" s="123">
        <f t="shared" si="17"/>
        <v>0</v>
      </c>
      <c r="Q124" s="35"/>
      <c r="R124" s="35"/>
      <c r="S124" s="35"/>
      <c r="T124" s="35"/>
      <c r="U124" s="35"/>
      <c r="V124" s="35"/>
      <c r="W124" s="28"/>
      <c r="X124" s="29"/>
      <c r="Y124" s="29"/>
      <c r="Z124" s="29"/>
      <c r="AA124" s="29"/>
      <c r="AB124" s="29"/>
    </row>
    <row r="125" spans="1:28" ht="24.75" x14ac:dyDescent="0.25">
      <c r="A125" s="145" t="s">
        <v>364</v>
      </c>
      <c r="B125" s="156"/>
      <c r="C125" s="185"/>
      <c r="D125" s="84" t="s">
        <v>235</v>
      </c>
      <c r="E125" s="102" t="s">
        <v>86</v>
      </c>
      <c r="F125" s="148"/>
      <c r="G125" s="42"/>
      <c r="H125" s="106"/>
      <c r="I125" s="124">
        <v>1</v>
      </c>
      <c r="J125" s="109">
        <f>I125</f>
        <v>1</v>
      </c>
      <c r="K125" s="107">
        <f t="shared" si="10"/>
        <v>0</v>
      </c>
      <c r="L125" s="122">
        <v>0</v>
      </c>
      <c r="M125" s="109">
        <f>L125</f>
        <v>0</v>
      </c>
      <c r="N125" s="107">
        <f t="shared" si="11"/>
        <v>0</v>
      </c>
      <c r="O125" s="123">
        <f>F125</f>
        <v>0</v>
      </c>
      <c r="Q125" s="35"/>
      <c r="R125" s="35"/>
      <c r="S125" s="35"/>
      <c r="T125" s="35"/>
      <c r="U125" s="35"/>
      <c r="V125" s="35"/>
      <c r="W125" s="28"/>
      <c r="X125" s="29"/>
      <c r="Y125" s="29"/>
      <c r="Z125" s="29"/>
      <c r="AA125" s="29"/>
      <c r="AB125" s="29"/>
    </row>
    <row r="126" spans="1:28" ht="17.25" customHeight="1" x14ac:dyDescent="0.25">
      <c r="A126" s="63" t="s">
        <v>365</v>
      </c>
      <c r="B126" s="156"/>
      <c r="C126" s="187"/>
      <c r="D126" s="62" t="s">
        <v>201</v>
      </c>
      <c r="E126" s="101" t="s">
        <v>35</v>
      </c>
      <c r="F126" s="148"/>
      <c r="G126" s="42">
        <v>3</v>
      </c>
      <c r="H126" s="106">
        <f t="shared" ref="H126:H133" si="19">$R$9*G126/36</f>
        <v>3</v>
      </c>
      <c r="I126" s="113">
        <v>1</v>
      </c>
      <c r="J126" s="109">
        <f t="shared" si="12"/>
        <v>1</v>
      </c>
      <c r="K126" s="107">
        <f t="shared" si="10"/>
        <v>0</v>
      </c>
      <c r="L126" s="122">
        <v>0.5</v>
      </c>
      <c r="M126" s="109">
        <f t="shared" si="16"/>
        <v>0.5</v>
      </c>
      <c r="N126" s="107">
        <f t="shared" si="11"/>
        <v>0</v>
      </c>
      <c r="O126" s="123">
        <f t="shared" si="17"/>
        <v>0</v>
      </c>
      <c r="Q126" s="35"/>
      <c r="R126" s="35"/>
      <c r="S126" s="35"/>
      <c r="T126" s="35"/>
      <c r="U126" s="35"/>
      <c r="V126" s="35"/>
      <c r="W126" s="28"/>
      <c r="X126" s="29"/>
      <c r="Y126" s="29"/>
      <c r="Z126" s="29"/>
      <c r="AA126" s="29"/>
      <c r="AB126" s="29"/>
    </row>
    <row r="127" spans="1:28" x14ac:dyDescent="0.25">
      <c r="A127" s="63" t="s">
        <v>366</v>
      </c>
      <c r="B127" s="156"/>
      <c r="C127" s="186" t="s">
        <v>129</v>
      </c>
      <c r="D127" s="85" t="s">
        <v>21</v>
      </c>
      <c r="E127" s="102" t="s">
        <v>32</v>
      </c>
      <c r="F127" s="148"/>
      <c r="G127" s="42">
        <v>3</v>
      </c>
      <c r="H127" s="106">
        <f t="shared" si="19"/>
        <v>3</v>
      </c>
      <c r="I127" s="113">
        <v>1</v>
      </c>
      <c r="J127" s="109">
        <f t="shared" si="12"/>
        <v>1</v>
      </c>
      <c r="K127" s="107">
        <f t="shared" si="10"/>
        <v>0</v>
      </c>
      <c r="L127" s="122">
        <v>0.5</v>
      </c>
      <c r="M127" s="109">
        <f t="shared" si="16"/>
        <v>0.5</v>
      </c>
      <c r="N127" s="107">
        <f t="shared" si="11"/>
        <v>0</v>
      </c>
      <c r="O127" s="123">
        <f t="shared" si="17"/>
        <v>0</v>
      </c>
      <c r="Q127" s="35"/>
      <c r="R127" s="35"/>
      <c r="S127" s="35"/>
      <c r="T127" s="35"/>
      <c r="U127" s="35"/>
      <c r="V127" s="35"/>
      <c r="W127" s="28"/>
      <c r="X127" s="29"/>
      <c r="Y127" s="29"/>
      <c r="Z127" s="29"/>
      <c r="AA127" s="29"/>
      <c r="AB127" s="29"/>
    </row>
    <row r="128" spans="1:28" ht="19.5" customHeight="1" x14ac:dyDescent="0.25">
      <c r="A128" s="63" t="s">
        <v>367</v>
      </c>
      <c r="B128" s="156"/>
      <c r="C128" s="185"/>
      <c r="D128" s="85" t="s">
        <v>22</v>
      </c>
      <c r="E128" s="102" t="s">
        <v>32</v>
      </c>
      <c r="F128" s="148"/>
      <c r="G128" s="42">
        <v>3</v>
      </c>
      <c r="H128" s="106">
        <f t="shared" si="19"/>
        <v>3</v>
      </c>
      <c r="I128" s="113">
        <v>1</v>
      </c>
      <c r="J128" s="109">
        <f t="shared" si="12"/>
        <v>1</v>
      </c>
      <c r="K128" s="107">
        <f t="shared" si="10"/>
        <v>0</v>
      </c>
      <c r="L128" s="122">
        <v>0.5</v>
      </c>
      <c r="M128" s="109">
        <f t="shared" si="16"/>
        <v>0.5</v>
      </c>
      <c r="N128" s="107">
        <f t="shared" si="11"/>
        <v>0</v>
      </c>
      <c r="O128" s="123">
        <f t="shared" ref="O128:O134" si="20">J128*K128+M128*N128</f>
        <v>0</v>
      </c>
      <c r="Q128" s="35"/>
      <c r="R128" s="35"/>
      <c r="S128" s="35"/>
      <c r="T128" s="35"/>
      <c r="U128" s="35"/>
      <c r="V128" s="35"/>
      <c r="W128" s="28"/>
      <c r="X128" s="29"/>
      <c r="Y128" s="29"/>
      <c r="Z128" s="29"/>
      <c r="AA128" s="29"/>
      <c r="AB128" s="29"/>
    </row>
    <row r="129" spans="1:28" ht="15.75" customHeight="1" x14ac:dyDescent="0.25">
      <c r="A129" s="63" t="s">
        <v>368</v>
      </c>
      <c r="B129" s="156"/>
      <c r="C129" s="185"/>
      <c r="D129" s="85" t="s">
        <v>202</v>
      </c>
      <c r="E129" s="102" t="s">
        <v>32</v>
      </c>
      <c r="F129" s="148"/>
      <c r="G129" s="42">
        <v>3</v>
      </c>
      <c r="H129" s="106">
        <f t="shared" si="19"/>
        <v>3</v>
      </c>
      <c r="I129" s="113">
        <v>0.5</v>
      </c>
      <c r="J129" s="109">
        <f t="shared" si="12"/>
        <v>0.5</v>
      </c>
      <c r="K129" s="107">
        <f t="shared" si="10"/>
        <v>0</v>
      </c>
      <c r="L129" s="122">
        <v>0.25</v>
      </c>
      <c r="M129" s="109">
        <f t="shared" si="16"/>
        <v>0.25</v>
      </c>
      <c r="N129" s="107">
        <f t="shared" si="11"/>
        <v>0</v>
      </c>
      <c r="O129" s="123">
        <f t="shared" si="20"/>
        <v>0</v>
      </c>
      <c r="Q129" s="35"/>
      <c r="R129" s="35"/>
      <c r="S129" s="35"/>
      <c r="T129" s="35"/>
      <c r="U129" s="35"/>
      <c r="V129" s="35"/>
      <c r="W129" s="28"/>
      <c r="X129" s="29"/>
      <c r="Y129" s="29"/>
      <c r="Z129" s="29"/>
      <c r="AA129" s="29"/>
      <c r="AB129" s="29"/>
    </row>
    <row r="130" spans="1:28" x14ac:dyDescent="0.25">
      <c r="A130" s="63" t="s">
        <v>369</v>
      </c>
      <c r="B130" s="156"/>
      <c r="C130" s="185"/>
      <c r="D130" s="85" t="s">
        <v>203</v>
      </c>
      <c r="E130" s="102" t="s">
        <v>32</v>
      </c>
      <c r="F130" s="148"/>
      <c r="G130" s="42">
        <v>3</v>
      </c>
      <c r="H130" s="106">
        <f t="shared" si="19"/>
        <v>3</v>
      </c>
      <c r="I130" s="113">
        <v>0.5</v>
      </c>
      <c r="J130" s="109">
        <f t="shared" si="12"/>
        <v>0.5</v>
      </c>
      <c r="K130" s="107">
        <f t="shared" si="10"/>
        <v>0</v>
      </c>
      <c r="L130" s="122">
        <v>0.25</v>
      </c>
      <c r="M130" s="109">
        <f t="shared" si="16"/>
        <v>0.25</v>
      </c>
      <c r="N130" s="107">
        <f t="shared" si="11"/>
        <v>0</v>
      </c>
      <c r="O130" s="123">
        <f t="shared" si="20"/>
        <v>0</v>
      </c>
      <c r="Q130" s="35"/>
      <c r="R130" s="35"/>
      <c r="S130" s="35"/>
      <c r="T130" s="35"/>
      <c r="U130" s="35"/>
      <c r="V130" s="35"/>
      <c r="W130" s="28"/>
      <c r="X130" s="29"/>
      <c r="Y130" s="29"/>
      <c r="Z130" s="29"/>
      <c r="AA130" s="29"/>
      <c r="AB130" s="29"/>
    </row>
    <row r="131" spans="1:28" ht="14.25" customHeight="1" x14ac:dyDescent="0.25">
      <c r="A131" s="63" t="s">
        <v>370</v>
      </c>
      <c r="B131" s="156"/>
      <c r="C131" s="187"/>
      <c r="D131" s="85" t="s">
        <v>10</v>
      </c>
      <c r="E131" s="102" t="s">
        <v>32</v>
      </c>
      <c r="F131" s="148"/>
      <c r="G131" s="42">
        <v>3</v>
      </c>
      <c r="H131" s="106">
        <f t="shared" si="19"/>
        <v>3</v>
      </c>
      <c r="I131" s="113">
        <v>1</v>
      </c>
      <c r="J131" s="109">
        <f t="shared" si="12"/>
        <v>1</v>
      </c>
      <c r="K131" s="107">
        <f t="shared" si="10"/>
        <v>0</v>
      </c>
      <c r="L131" s="122">
        <v>0.5</v>
      </c>
      <c r="M131" s="109">
        <f t="shared" si="16"/>
        <v>0.5</v>
      </c>
      <c r="N131" s="107">
        <f t="shared" si="11"/>
        <v>0</v>
      </c>
      <c r="O131" s="123">
        <f t="shared" si="20"/>
        <v>0</v>
      </c>
      <c r="Q131" s="35"/>
      <c r="R131" s="35"/>
      <c r="S131" s="35"/>
      <c r="T131" s="35"/>
      <c r="U131" s="35"/>
      <c r="V131" s="35"/>
      <c r="W131" s="28"/>
      <c r="X131" s="29"/>
      <c r="Y131" s="29"/>
      <c r="Z131" s="29"/>
      <c r="AA131" s="29"/>
      <c r="AB131" s="29"/>
    </row>
    <row r="132" spans="1:28" x14ac:dyDescent="0.25">
      <c r="A132" s="63" t="s">
        <v>371</v>
      </c>
      <c r="B132" s="156"/>
      <c r="C132" s="184" t="s">
        <v>143</v>
      </c>
      <c r="D132" s="86" t="s">
        <v>145</v>
      </c>
      <c r="E132" s="102" t="s">
        <v>32</v>
      </c>
      <c r="F132" s="148"/>
      <c r="G132" s="42">
        <v>3</v>
      </c>
      <c r="H132" s="106">
        <f t="shared" si="19"/>
        <v>3</v>
      </c>
      <c r="I132" s="113">
        <v>1</v>
      </c>
      <c r="J132" s="109">
        <f t="shared" si="12"/>
        <v>1</v>
      </c>
      <c r="K132" s="107">
        <f t="shared" si="10"/>
        <v>0</v>
      </c>
      <c r="L132" s="122">
        <v>0.5</v>
      </c>
      <c r="M132" s="109">
        <f t="shared" si="16"/>
        <v>0.5</v>
      </c>
      <c r="N132" s="107">
        <f t="shared" si="11"/>
        <v>0</v>
      </c>
      <c r="O132" s="123">
        <f t="shared" si="20"/>
        <v>0</v>
      </c>
      <c r="Q132" s="35"/>
      <c r="R132" s="35"/>
      <c r="S132" s="35"/>
      <c r="T132" s="35"/>
      <c r="U132" s="35"/>
      <c r="V132" s="35"/>
      <c r="W132" s="28"/>
      <c r="X132" s="29"/>
      <c r="Y132" s="29"/>
      <c r="Z132" s="29"/>
      <c r="AA132" s="29"/>
      <c r="AB132" s="29"/>
    </row>
    <row r="133" spans="1:28" ht="14.25" customHeight="1" x14ac:dyDescent="0.25">
      <c r="A133" s="63" t="s">
        <v>372</v>
      </c>
      <c r="B133" s="156"/>
      <c r="C133" s="184"/>
      <c r="D133" s="86" t="s">
        <v>206</v>
      </c>
      <c r="E133" s="102" t="s">
        <v>32</v>
      </c>
      <c r="F133" s="148"/>
      <c r="G133" s="42">
        <v>3</v>
      </c>
      <c r="H133" s="106">
        <f t="shared" si="19"/>
        <v>3</v>
      </c>
      <c r="I133" s="113">
        <v>1</v>
      </c>
      <c r="J133" s="109">
        <f t="shared" si="12"/>
        <v>1</v>
      </c>
      <c r="K133" s="107">
        <f t="shared" si="10"/>
        <v>0</v>
      </c>
      <c r="L133" s="122">
        <v>0.5</v>
      </c>
      <c r="M133" s="109">
        <f t="shared" si="16"/>
        <v>0.5</v>
      </c>
      <c r="N133" s="107">
        <f t="shared" si="11"/>
        <v>0</v>
      </c>
      <c r="O133" s="123">
        <f t="shared" si="20"/>
        <v>0</v>
      </c>
      <c r="Q133" s="35"/>
      <c r="R133" s="35"/>
      <c r="S133" s="35"/>
      <c r="T133" s="35"/>
      <c r="U133" s="35"/>
      <c r="V133" s="35"/>
      <c r="W133" s="28"/>
      <c r="X133" s="29"/>
      <c r="Y133" s="29"/>
      <c r="Z133" s="29"/>
      <c r="AA133" s="29"/>
      <c r="AB133" s="29"/>
    </row>
    <row r="134" spans="1:28" ht="16.5" x14ac:dyDescent="0.25">
      <c r="A134" s="63" t="s">
        <v>373</v>
      </c>
      <c r="B134" s="156"/>
      <c r="C134" s="184"/>
      <c r="D134" s="68" t="s">
        <v>227</v>
      </c>
      <c r="E134" s="102" t="s">
        <v>39</v>
      </c>
      <c r="F134" s="148"/>
      <c r="G134" s="42">
        <v>3</v>
      </c>
      <c r="H134" s="106">
        <f t="shared" ref="H134:H143" si="21">$R$9*G134/36</f>
        <v>3</v>
      </c>
      <c r="I134" s="113">
        <v>1</v>
      </c>
      <c r="J134" s="109">
        <f t="shared" si="12"/>
        <v>1</v>
      </c>
      <c r="K134" s="107">
        <f t="shared" si="10"/>
        <v>0</v>
      </c>
      <c r="L134" s="122">
        <v>0.5</v>
      </c>
      <c r="M134" s="109">
        <f t="shared" si="16"/>
        <v>0.5</v>
      </c>
      <c r="N134" s="107">
        <f t="shared" si="11"/>
        <v>0</v>
      </c>
      <c r="O134" s="123">
        <f t="shared" si="20"/>
        <v>0</v>
      </c>
      <c r="Q134" s="35"/>
      <c r="R134" s="35"/>
      <c r="S134" s="35"/>
      <c r="T134" s="35"/>
      <c r="U134" s="35"/>
      <c r="V134" s="35"/>
      <c r="W134" s="28"/>
      <c r="X134" s="29"/>
      <c r="Y134" s="29"/>
      <c r="Z134" s="29"/>
      <c r="AA134" s="29"/>
      <c r="AB134" s="29"/>
    </row>
    <row r="135" spans="1:28" ht="19.5" customHeight="1" x14ac:dyDescent="0.25">
      <c r="A135" s="63" t="s">
        <v>374</v>
      </c>
      <c r="B135" s="156"/>
      <c r="C135" s="184"/>
      <c r="D135" s="68" t="s">
        <v>207</v>
      </c>
      <c r="E135" s="102" t="s">
        <v>144</v>
      </c>
      <c r="F135" s="148"/>
      <c r="G135" s="42">
        <v>3</v>
      </c>
      <c r="H135" s="106">
        <f t="shared" si="21"/>
        <v>3</v>
      </c>
      <c r="I135" s="113">
        <v>1</v>
      </c>
      <c r="J135" s="109">
        <f t="shared" si="12"/>
        <v>1</v>
      </c>
      <c r="K135" s="107">
        <f t="shared" si="10"/>
        <v>0</v>
      </c>
      <c r="L135" s="122">
        <v>0.5</v>
      </c>
      <c r="M135" s="109">
        <f t="shared" si="16"/>
        <v>0.5</v>
      </c>
      <c r="N135" s="107">
        <f t="shared" si="11"/>
        <v>0</v>
      </c>
      <c r="O135" s="123">
        <f t="shared" si="17"/>
        <v>0</v>
      </c>
      <c r="Q135" s="35"/>
      <c r="R135" s="35"/>
      <c r="S135" s="35"/>
      <c r="T135" s="35"/>
      <c r="U135" s="35"/>
      <c r="V135" s="35"/>
      <c r="W135" s="28"/>
      <c r="X135" s="29"/>
      <c r="Y135" s="29"/>
      <c r="Z135" s="29"/>
      <c r="AA135" s="29"/>
      <c r="AB135" s="29"/>
    </row>
    <row r="136" spans="1:28" x14ac:dyDescent="0.25">
      <c r="A136" s="63" t="s">
        <v>375</v>
      </c>
      <c r="B136" s="156"/>
      <c r="C136" s="184"/>
      <c r="D136" s="87" t="s">
        <v>228</v>
      </c>
      <c r="E136" s="102" t="s">
        <v>39</v>
      </c>
      <c r="F136" s="148"/>
      <c r="G136" s="42">
        <v>3</v>
      </c>
      <c r="H136" s="106">
        <f t="shared" si="21"/>
        <v>3</v>
      </c>
      <c r="I136" s="113">
        <v>2</v>
      </c>
      <c r="J136" s="109">
        <f t="shared" si="12"/>
        <v>2</v>
      </c>
      <c r="K136" s="107">
        <f t="shared" si="10"/>
        <v>0</v>
      </c>
      <c r="L136" s="122">
        <v>1</v>
      </c>
      <c r="M136" s="109">
        <f t="shared" si="16"/>
        <v>1</v>
      </c>
      <c r="N136" s="107">
        <f t="shared" si="11"/>
        <v>0</v>
      </c>
      <c r="O136" s="123">
        <f t="shared" si="17"/>
        <v>0</v>
      </c>
      <c r="Q136" s="35"/>
      <c r="R136" s="35"/>
      <c r="S136" s="35"/>
      <c r="T136" s="35"/>
      <c r="U136" s="35"/>
      <c r="V136" s="35"/>
      <c r="W136" s="28"/>
      <c r="X136" s="29"/>
      <c r="Y136" s="29"/>
      <c r="Z136" s="29"/>
      <c r="AA136" s="29"/>
      <c r="AB136" s="29"/>
    </row>
    <row r="137" spans="1:28" ht="18" customHeight="1" x14ac:dyDescent="0.25">
      <c r="A137" s="63" t="s">
        <v>376</v>
      </c>
      <c r="B137" s="156"/>
      <c r="C137" s="184"/>
      <c r="D137" s="88" t="s">
        <v>229</v>
      </c>
      <c r="E137" s="104" t="s">
        <v>76</v>
      </c>
      <c r="F137" s="148"/>
      <c r="G137" s="42">
        <v>3</v>
      </c>
      <c r="H137" s="106">
        <f t="shared" si="21"/>
        <v>3</v>
      </c>
      <c r="I137" s="113">
        <v>1</v>
      </c>
      <c r="J137" s="109">
        <f t="shared" si="12"/>
        <v>1</v>
      </c>
      <c r="K137" s="107">
        <f t="shared" ref="K137:K143" si="22">IF(F137&lt;=H137, F137, H137)</f>
        <v>0</v>
      </c>
      <c r="L137" s="122">
        <v>0.5</v>
      </c>
      <c r="M137" s="109">
        <f t="shared" si="16"/>
        <v>0.5</v>
      </c>
      <c r="N137" s="107">
        <f t="shared" ref="N137:N143" si="23">IF(F137&gt;H137,F137-H137,0)</f>
        <v>0</v>
      </c>
      <c r="O137" s="123">
        <f t="shared" ref="O137:O142" si="24">J137*K137+M137*N137</f>
        <v>0</v>
      </c>
      <c r="Q137" s="35"/>
      <c r="R137" s="35"/>
      <c r="S137" s="35"/>
      <c r="T137" s="35"/>
      <c r="U137" s="35"/>
      <c r="V137" s="35"/>
      <c r="W137" s="28"/>
      <c r="X137" s="29"/>
      <c r="Y137" s="29"/>
      <c r="Z137" s="29"/>
      <c r="AA137" s="29"/>
      <c r="AB137" s="29"/>
    </row>
    <row r="138" spans="1:28" x14ac:dyDescent="0.25">
      <c r="A138" s="63" t="s">
        <v>377</v>
      </c>
      <c r="B138" s="156"/>
      <c r="C138" s="184"/>
      <c r="D138" s="88" t="s">
        <v>150</v>
      </c>
      <c r="E138" s="104" t="s">
        <v>76</v>
      </c>
      <c r="F138" s="148"/>
      <c r="G138" s="42">
        <v>3</v>
      </c>
      <c r="H138" s="106">
        <f t="shared" si="21"/>
        <v>3</v>
      </c>
      <c r="I138" s="113">
        <v>1.5</v>
      </c>
      <c r="J138" s="109">
        <f t="shared" ref="J138:J143" si="25">36*I138/$R$9</f>
        <v>1.5</v>
      </c>
      <c r="K138" s="107">
        <f t="shared" si="22"/>
        <v>0</v>
      </c>
      <c r="L138" s="122">
        <v>0.75</v>
      </c>
      <c r="M138" s="109">
        <f t="shared" si="16"/>
        <v>0.75</v>
      </c>
      <c r="N138" s="107">
        <f t="shared" si="23"/>
        <v>0</v>
      </c>
      <c r="O138" s="123">
        <f t="shared" si="24"/>
        <v>0</v>
      </c>
      <c r="Q138" s="35"/>
      <c r="R138" s="35"/>
      <c r="S138" s="35"/>
      <c r="T138" s="35"/>
      <c r="U138" s="35"/>
      <c r="V138" s="35"/>
      <c r="W138" s="28"/>
      <c r="X138" s="29"/>
      <c r="Y138" s="29"/>
      <c r="Z138" s="29"/>
      <c r="AA138" s="29"/>
      <c r="AB138" s="29"/>
    </row>
    <row r="139" spans="1:28" x14ac:dyDescent="0.25">
      <c r="A139" s="63" t="s">
        <v>378</v>
      </c>
      <c r="B139" s="156"/>
      <c r="C139" s="184"/>
      <c r="D139" s="88" t="s">
        <v>151</v>
      </c>
      <c r="E139" s="104" t="s">
        <v>76</v>
      </c>
      <c r="F139" s="148"/>
      <c r="G139" s="42">
        <v>3</v>
      </c>
      <c r="H139" s="106">
        <f t="shared" si="21"/>
        <v>3</v>
      </c>
      <c r="I139" s="113">
        <v>2</v>
      </c>
      <c r="J139" s="109">
        <f t="shared" si="25"/>
        <v>2</v>
      </c>
      <c r="K139" s="107">
        <f t="shared" si="22"/>
        <v>0</v>
      </c>
      <c r="L139" s="122">
        <v>1</v>
      </c>
      <c r="M139" s="109">
        <f t="shared" si="16"/>
        <v>1</v>
      </c>
      <c r="N139" s="107">
        <f t="shared" si="23"/>
        <v>0</v>
      </c>
      <c r="O139" s="123">
        <f t="shared" si="24"/>
        <v>0</v>
      </c>
      <c r="Q139" s="35"/>
      <c r="R139" s="35"/>
      <c r="S139" s="35"/>
      <c r="T139" s="35"/>
      <c r="U139" s="35"/>
      <c r="V139" s="35"/>
      <c r="W139" s="28"/>
      <c r="X139" s="28"/>
      <c r="Y139" s="28"/>
      <c r="Z139" s="28"/>
      <c r="AA139" s="29"/>
      <c r="AB139" s="29"/>
    </row>
    <row r="140" spans="1:28" ht="14.25" customHeight="1" x14ac:dyDescent="0.25">
      <c r="A140" s="63" t="s">
        <v>379</v>
      </c>
      <c r="B140" s="156"/>
      <c r="C140" s="184"/>
      <c r="D140" s="88" t="s">
        <v>0</v>
      </c>
      <c r="E140" s="104" t="s">
        <v>82</v>
      </c>
      <c r="F140" s="148"/>
      <c r="G140" s="42">
        <v>3</v>
      </c>
      <c r="H140" s="106">
        <f t="shared" si="21"/>
        <v>3</v>
      </c>
      <c r="I140" s="113">
        <v>1</v>
      </c>
      <c r="J140" s="109">
        <f t="shared" si="25"/>
        <v>1</v>
      </c>
      <c r="K140" s="107">
        <f t="shared" si="22"/>
        <v>0</v>
      </c>
      <c r="L140" s="122">
        <v>0.5</v>
      </c>
      <c r="M140" s="109">
        <f t="shared" si="16"/>
        <v>0.5</v>
      </c>
      <c r="N140" s="107">
        <f t="shared" si="23"/>
        <v>0</v>
      </c>
      <c r="O140" s="123">
        <f t="shared" si="24"/>
        <v>0</v>
      </c>
      <c r="Q140" s="35"/>
      <c r="R140" s="35"/>
      <c r="S140" s="35"/>
      <c r="T140" s="35"/>
      <c r="U140" s="35"/>
      <c r="V140" s="35"/>
      <c r="W140" s="28"/>
      <c r="X140" s="28"/>
      <c r="Y140" s="28"/>
      <c r="Z140" s="28"/>
      <c r="AA140" s="29"/>
      <c r="AB140" s="29"/>
    </row>
    <row r="141" spans="1:28" ht="15.75" customHeight="1" x14ac:dyDescent="0.25">
      <c r="A141" s="63" t="s">
        <v>380</v>
      </c>
      <c r="B141" s="156"/>
      <c r="C141" s="184"/>
      <c r="D141" s="88" t="s">
        <v>2</v>
      </c>
      <c r="E141" s="104" t="s">
        <v>83</v>
      </c>
      <c r="F141" s="148"/>
      <c r="G141" s="42">
        <v>10</v>
      </c>
      <c r="H141" s="106">
        <f t="shared" si="21"/>
        <v>10</v>
      </c>
      <c r="I141" s="113">
        <v>0.5</v>
      </c>
      <c r="J141" s="109">
        <f t="shared" si="25"/>
        <v>0.5</v>
      </c>
      <c r="K141" s="107">
        <f t="shared" si="22"/>
        <v>0</v>
      </c>
      <c r="L141" s="122">
        <v>0.25</v>
      </c>
      <c r="M141" s="109">
        <f t="shared" si="16"/>
        <v>0.25</v>
      </c>
      <c r="N141" s="107">
        <f t="shared" si="23"/>
        <v>0</v>
      </c>
      <c r="O141" s="123">
        <f t="shared" si="24"/>
        <v>0</v>
      </c>
      <c r="Q141" s="35"/>
      <c r="R141" s="35"/>
      <c r="S141" s="35"/>
      <c r="T141" s="35"/>
      <c r="U141" s="35"/>
      <c r="V141" s="35"/>
      <c r="W141" s="28"/>
      <c r="X141" s="28"/>
      <c r="Y141" s="28"/>
      <c r="Z141" s="28"/>
      <c r="AA141" s="29"/>
      <c r="AB141" s="29"/>
    </row>
    <row r="142" spans="1:28" ht="17.25" customHeight="1" x14ac:dyDescent="0.25">
      <c r="A142" s="63" t="s">
        <v>381</v>
      </c>
      <c r="B142" s="156"/>
      <c r="C142" s="184"/>
      <c r="D142" s="83" t="s">
        <v>3</v>
      </c>
      <c r="E142" s="104" t="s">
        <v>85</v>
      </c>
      <c r="F142" s="148"/>
      <c r="G142" s="42">
        <v>6</v>
      </c>
      <c r="H142" s="106">
        <f t="shared" si="21"/>
        <v>6</v>
      </c>
      <c r="I142" s="113">
        <v>0.5</v>
      </c>
      <c r="J142" s="109">
        <f t="shared" si="25"/>
        <v>0.5</v>
      </c>
      <c r="K142" s="107">
        <f t="shared" si="22"/>
        <v>0</v>
      </c>
      <c r="L142" s="122">
        <v>0.25</v>
      </c>
      <c r="M142" s="109">
        <f t="shared" si="16"/>
        <v>0.25</v>
      </c>
      <c r="N142" s="107">
        <f t="shared" si="23"/>
        <v>0</v>
      </c>
      <c r="O142" s="123">
        <f t="shared" si="24"/>
        <v>0</v>
      </c>
      <c r="Q142" s="35"/>
      <c r="R142" s="35"/>
      <c r="S142" s="35"/>
      <c r="T142" s="35"/>
      <c r="U142" s="35"/>
      <c r="V142" s="35"/>
      <c r="W142" s="28"/>
      <c r="X142" s="28"/>
      <c r="Y142" s="28"/>
      <c r="Z142" s="28"/>
      <c r="AA142" s="29"/>
      <c r="AB142" s="29"/>
    </row>
    <row r="143" spans="1:28" ht="16.5" x14ac:dyDescent="0.25">
      <c r="A143" s="63" t="s">
        <v>382</v>
      </c>
      <c r="B143" s="157"/>
      <c r="C143" s="184"/>
      <c r="D143" s="83" t="s">
        <v>230</v>
      </c>
      <c r="E143" s="104" t="s">
        <v>144</v>
      </c>
      <c r="F143" s="148"/>
      <c r="G143" s="42">
        <v>3</v>
      </c>
      <c r="H143" s="106">
        <f t="shared" si="21"/>
        <v>3</v>
      </c>
      <c r="I143" s="124">
        <v>1</v>
      </c>
      <c r="J143" s="109">
        <f t="shared" si="25"/>
        <v>1</v>
      </c>
      <c r="K143" s="107">
        <f t="shared" si="22"/>
        <v>0</v>
      </c>
      <c r="L143" s="122">
        <v>0.5</v>
      </c>
      <c r="M143" s="109">
        <f t="shared" si="16"/>
        <v>0.5</v>
      </c>
      <c r="N143" s="107">
        <f t="shared" si="23"/>
        <v>0</v>
      </c>
      <c r="O143" s="123">
        <f t="shared" si="17"/>
        <v>0</v>
      </c>
      <c r="Q143" s="35"/>
      <c r="R143" s="35"/>
      <c r="S143" s="35"/>
      <c r="T143" s="35"/>
      <c r="U143" s="35"/>
      <c r="V143" s="35"/>
      <c r="W143" s="28"/>
      <c r="X143" s="28"/>
      <c r="Y143" s="28"/>
      <c r="Z143" s="28"/>
      <c r="AA143" s="29"/>
      <c r="AB143" s="29"/>
    </row>
    <row r="144" spans="1:28" ht="15.75" thickBot="1" x14ac:dyDescent="0.3">
      <c r="A144" s="63"/>
      <c r="B144" s="89"/>
      <c r="C144" s="90"/>
      <c r="D144" s="91" t="s">
        <v>122</v>
      </c>
      <c r="E144" s="105"/>
      <c r="F144" s="151"/>
      <c r="G144" s="46"/>
      <c r="H144" s="105"/>
      <c r="I144" s="128"/>
      <c r="J144" s="105"/>
      <c r="K144" s="129"/>
      <c r="L144" s="128"/>
      <c r="M144" s="105"/>
      <c r="N144" s="130"/>
      <c r="O144" s="131">
        <f>SUM(O113:O143)</f>
        <v>0</v>
      </c>
      <c r="P144" s="47"/>
      <c r="Q144" s="38"/>
      <c r="R144" s="38"/>
      <c r="S144" s="38"/>
      <c r="T144" s="38"/>
      <c r="U144" s="38"/>
      <c r="V144" s="38"/>
      <c r="W144" s="28"/>
      <c r="X144" s="28"/>
      <c r="Y144" s="28"/>
      <c r="Z144" s="28"/>
      <c r="AA144" s="29"/>
      <c r="AB144" s="29"/>
    </row>
    <row r="145" spans="1:28" ht="19.5" thickBot="1" x14ac:dyDescent="0.35">
      <c r="A145" s="92"/>
      <c r="B145" s="93"/>
      <c r="C145" s="93"/>
      <c r="D145" s="94"/>
      <c r="O145" s="137">
        <f>O90+O112+O144</f>
        <v>0</v>
      </c>
      <c r="P145" s="50"/>
      <c r="Q145" s="51"/>
      <c r="R145" s="51"/>
      <c r="S145" s="51"/>
      <c r="T145" s="51"/>
      <c r="U145" s="51"/>
      <c r="V145" s="51"/>
      <c r="W145" s="28"/>
      <c r="X145" s="28"/>
      <c r="Y145" s="28"/>
      <c r="Z145" s="28"/>
      <c r="AA145" s="29"/>
      <c r="AB145" s="29"/>
    </row>
    <row r="146" spans="1:28" s="28" customFormat="1" x14ac:dyDescent="0.25">
      <c r="A146" s="95"/>
      <c r="B146" s="96"/>
      <c r="C146" s="96"/>
      <c r="D146" s="97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138" t="s">
        <v>119</v>
      </c>
    </row>
    <row r="147" spans="1:28" s="28" customFormat="1" ht="15" customHeight="1" x14ac:dyDescent="0.25">
      <c r="A147" s="52"/>
      <c r="D147" s="54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139"/>
    </row>
    <row r="148" spans="1:28" s="28" customFormat="1" x14ac:dyDescent="0.25">
      <c r="A148" s="52"/>
      <c r="D148" s="54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28" s="28" customFormat="1" x14ac:dyDescent="0.25">
      <c r="A149" s="52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28" s="28" customFormat="1" x14ac:dyDescent="0.25">
      <c r="A150" s="52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</row>
    <row r="151" spans="1:28" s="28" customFormat="1" x14ac:dyDescent="0.25">
      <c r="A151" s="52"/>
      <c r="D151" s="56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</row>
    <row r="152" spans="1:28" s="28" customFormat="1" x14ac:dyDescent="0.25">
      <c r="A152" s="52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</row>
    <row r="153" spans="1:28" s="28" customFormat="1" x14ac:dyDescent="0.25">
      <c r="A153" s="52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</row>
    <row r="154" spans="1:28" s="28" customFormat="1" x14ac:dyDescent="0.25">
      <c r="A154" s="52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</row>
    <row r="155" spans="1:28" s="28" customFormat="1" x14ac:dyDescent="0.25">
      <c r="A155" s="52"/>
      <c r="D155" s="56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</row>
    <row r="156" spans="1:28" s="28" customFormat="1" x14ac:dyDescent="0.25">
      <c r="A156" s="52"/>
      <c r="D156" s="56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</row>
    <row r="157" spans="1:28" s="28" customFormat="1" x14ac:dyDescent="0.25">
      <c r="A157" s="52"/>
      <c r="D157" s="56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</row>
    <row r="158" spans="1:28" s="28" customFormat="1" x14ac:dyDescent="0.25">
      <c r="A158" s="52"/>
      <c r="D158" s="56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</row>
    <row r="159" spans="1:28" s="28" customFormat="1" x14ac:dyDescent="0.25">
      <c r="A159" s="52"/>
      <c r="D159" s="56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</row>
    <row r="160" spans="1:28" s="28" customFormat="1" x14ac:dyDescent="0.25">
      <c r="A160" s="52"/>
      <c r="D160" s="56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</row>
    <row r="161" spans="1:28" s="28" customFormat="1" x14ac:dyDescent="0.25">
      <c r="A161" s="52"/>
      <c r="D161" s="56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</row>
    <row r="162" spans="1:28" s="28" customFormat="1" x14ac:dyDescent="0.25">
      <c r="A162" s="52"/>
      <c r="D162" s="56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</row>
    <row r="163" spans="1:28" s="28" customFormat="1" x14ac:dyDescent="0.25">
      <c r="A163" s="52"/>
      <c r="D163" s="56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</row>
    <row r="164" spans="1:28" s="28" customFormat="1" x14ac:dyDescent="0.25">
      <c r="A164" s="52"/>
      <c r="D164" s="56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</row>
    <row r="165" spans="1:28" s="28" customFormat="1" x14ac:dyDescent="0.25">
      <c r="A165" s="52"/>
      <c r="D165" s="56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</row>
    <row r="166" spans="1:28" s="28" customFormat="1" x14ac:dyDescent="0.25">
      <c r="A166" s="52"/>
      <c r="D166" s="56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</row>
    <row r="167" spans="1:28" s="28" customFormat="1" x14ac:dyDescent="0.25">
      <c r="A167" s="52"/>
      <c r="D167" s="56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</row>
    <row r="168" spans="1:28" s="28" customFormat="1" x14ac:dyDescent="0.25">
      <c r="A168" s="52"/>
      <c r="D168" s="56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</row>
    <row r="169" spans="1:28" x14ac:dyDescent="0.25"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Q169" s="28"/>
      <c r="R169" s="28"/>
      <c r="S169" s="28"/>
      <c r="T169" s="28"/>
      <c r="U169" s="28"/>
      <c r="V169" s="28"/>
      <c r="W169" s="28"/>
      <c r="X169" s="29"/>
      <c r="Y169" s="29"/>
      <c r="Z169" s="29"/>
      <c r="AA169" s="29"/>
      <c r="AB169" s="29"/>
    </row>
    <row r="170" spans="1:28" x14ac:dyDescent="0.25"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Q170" s="28"/>
      <c r="R170" s="28"/>
      <c r="S170" s="28"/>
      <c r="T170" s="28"/>
      <c r="U170" s="28"/>
      <c r="V170" s="28"/>
      <c r="W170" s="28"/>
      <c r="X170" s="29"/>
      <c r="Y170" s="29"/>
      <c r="Z170" s="29"/>
      <c r="AA170" s="29"/>
      <c r="AB170" s="29"/>
    </row>
    <row r="171" spans="1:28" x14ac:dyDescent="0.25"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Q171" s="28"/>
      <c r="R171" s="28"/>
      <c r="S171" s="28"/>
      <c r="T171" s="28"/>
      <c r="U171" s="28"/>
      <c r="V171" s="28"/>
      <c r="W171" s="28"/>
      <c r="X171" s="29"/>
      <c r="Y171" s="29"/>
      <c r="Z171" s="29"/>
      <c r="AA171" s="29"/>
      <c r="AB171" s="29"/>
    </row>
    <row r="172" spans="1:28" x14ac:dyDescent="0.25"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Q172" s="28"/>
      <c r="R172" s="28"/>
      <c r="S172" s="28"/>
      <c r="T172" s="28"/>
      <c r="U172" s="28"/>
      <c r="V172" s="28"/>
      <c r="W172" s="28"/>
      <c r="X172" s="29"/>
      <c r="Y172" s="29"/>
      <c r="Z172" s="29"/>
      <c r="AA172" s="29"/>
      <c r="AB172" s="29"/>
    </row>
    <row r="173" spans="1:28" x14ac:dyDescent="0.25"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Q173" s="28"/>
      <c r="R173" s="28"/>
      <c r="S173" s="28"/>
      <c r="T173" s="28"/>
      <c r="U173" s="28"/>
      <c r="V173" s="28"/>
      <c r="W173" s="28"/>
      <c r="X173" s="29"/>
      <c r="Y173" s="29"/>
      <c r="Z173" s="29"/>
      <c r="AA173" s="29"/>
      <c r="AB173" s="29"/>
    </row>
    <row r="174" spans="1:28" x14ac:dyDescent="0.25"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Q174" s="28"/>
      <c r="R174" s="28"/>
      <c r="S174" s="28"/>
      <c r="T174" s="28"/>
      <c r="U174" s="28"/>
      <c r="V174" s="28"/>
      <c r="W174" s="28"/>
      <c r="X174" s="29"/>
      <c r="Y174" s="29"/>
      <c r="Z174" s="29"/>
      <c r="AA174" s="29"/>
      <c r="AB174" s="29"/>
    </row>
    <row r="175" spans="1:28" x14ac:dyDescent="0.25"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Q175" s="28"/>
      <c r="R175" s="28"/>
      <c r="S175" s="28"/>
      <c r="T175" s="28"/>
      <c r="U175" s="28"/>
      <c r="V175" s="28"/>
      <c r="W175" s="28"/>
      <c r="X175" s="29"/>
      <c r="Y175" s="29"/>
      <c r="Z175" s="29"/>
      <c r="AA175" s="29"/>
      <c r="AB175" s="29"/>
    </row>
    <row r="176" spans="1:28" x14ac:dyDescent="0.25"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Q176" s="28"/>
      <c r="R176" s="28"/>
      <c r="S176" s="28"/>
      <c r="T176" s="28"/>
      <c r="U176" s="28"/>
      <c r="V176" s="28"/>
      <c r="W176" s="28"/>
      <c r="X176" s="29"/>
      <c r="Y176" s="29"/>
      <c r="Z176" s="29"/>
      <c r="AA176" s="29"/>
      <c r="AB176" s="29"/>
    </row>
    <row r="177" spans="4:28" x14ac:dyDescent="0.25"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Q177" s="28"/>
      <c r="R177" s="28"/>
      <c r="S177" s="28"/>
      <c r="T177" s="28"/>
      <c r="U177" s="28"/>
      <c r="V177" s="28"/>
      <c r="W177" s="28"/>
      <c r="X177" s="29"/>
      <c r="Y177" s="29"/>
      <c r="Z177" s="29"/>
      <c r="AA177" s="29"/>
      <c r="AB177" s="29"/>
    </row>
    <row r="178" spans="4:28" x14ac:dyDescent="0.25"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Q178" s="28"/>
      <c r="R178" s="28"/>
      <c r="S178" s="28"/>
      <c r="T178" s="28"/>
      <c r="U178" s="28"/>
      <c r="V178" s="28"/>
      <c r="W178" s="28"/>
      <c r="X178" s="29"/>
      <c r="Y178" s="29"/>
      <c r="Z178" s="29"/>
      <c r="AA178" s="29"/>
      <c r="AB178" s="29"/>
    </row>
    <row r="179" spans="4:28" x14ac:dyDescent="0.25"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Q179" s="28"/>
      <c r="R179" s="28"/>
      <c r="S179" s="28"/>
      <c r="T179" s="28"/>
      <c r="U179" s="28"/>
      <c r="V179" s="28"/>
      <c r="W179" s="28"/>
      <c r="X179" s="29"/>
      <c r="Y179" s="29"/>
      <c r="Z179" s="29"/>
      <c r="AA179" s="29"/>
      <c r="AB179" s="29"/>
    </row>
    <row r="180" spans="4:28" x14ac:dyDescent="0.25">
      <c r="D180" s="57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Q180" s="28"/>
      <c r="R180" s="28"/>
      <c r="S180" s="28"/>
      <c r="T180" s="28"/>
      <c r="U180" s="28"/>
      <c r="V180" s="28"/>
      <c r="W180" s="28"/>
      <c r="X180" s="29"/>
      <c r="Y180" s="29"/>
      <c r="Z180" s="29"/>
      <c r="AA180" s="29"/>
      <c r="AB180" s="29"/>
    </row>
    <row r="181" spans="4:28" x14ac:dyDescent="0.25">
      <c r="D181" s="57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Q181" s="28"/>
      <c r="R181" s="28"/>
      <c r="S181" s="28"/>
      <c r="T181" s="28"/>
      <c r="U181" s="28"/>
      <c r="V181" s="28"/>
      <c r="W181" s="28"/>
      <c r="X181" s="29"/>
      <c r="Y181" s="29"/>
      <c r="Z181" s="29"/>
      <c r="AA181" s="29"/>
      <c r="AB181" s="29"/>
    </row>
    <row r="182" spans="4:28" x14ac:dyDescent="0.25">
      <c r="D182" s="57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Q182" s="28"/>
      <c r="R182" s="28"/>
      <c r="S182" s="28"/>
      <c r="T182" s="28"/>
      <c r="U182" s="28"/>
      <c r="V182" s="28"/>
      <c r="W182" s="28"/>
      <c r="X182" s="29"/>
      <c r="Y182" s="29"/>
      <c r="Z182" s="29"/>
      <c r="AA182" s="29"/>
      <c r="AB182" s="29"/>
    </row>
    <row r="183" spans="4:28" x14ac:dyDescent="0.25">
      <c r="D183" s="57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Q183" s="28"/>
      <c r="R183" s="28"/>
      <c r="S183" s="28"/>
      <c r="T183" s="28"/>
      <c r="U183" s="28"/>
      <c r="V183" s="28"/>
      <c r="W183" s="28"/>
      <c r="X183" s="29"/>
      <c r="Y183" s="29"/>
      <c r="Z183" s="29"/>
      <c r="AA183" s="29"/>
      <c r="AB183" s="29"/>
    </row>
    <row r="184" spans="4:28" x14ac:dyDescent="0.25">
      <c r="D184" s="57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Q184" s="28"/>
      <c r="R184" s="28"/>
      <c r="S184" s="28"/>
      <c r="T184" s="28"/>
      <c r="U184" s="28"/>
      <c r="V184" s="28"/>
      <c r="W184" s="28"/>
      <c r="X184" s="29"/>
      <c r="Y184" s="29"/>
      <c r="Z184" s="29"/>
      <c r="AA184" s="29"/>
      <c r="AB184" s="29"/>
    </row>
    <row r="185" spans="4:28" x14ac:dyDescent="0.25">
      <c r="D185" s="57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Q185" s="28"/>
      <c r="R185" s="28"/>
      <c r="S185" s="28"/>
      <c r="T185" s="28"/>
      <c r="U185" s="28"/>
      <c r="V185" s="28"/>
      <c r="W185" s="28"/>
      <c r="X185" s="29"/>
      <c r="Y185" s="29"/>
      <c r="Z185" s="29"/>
      <c r="AA185" s="29"/>
      <c r="AB185" s="29"/>
    </row>
    <row r="186" spans="4:28" x14ac:dyDescent="0.25">
      <c r="D186" s="57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Q186" s="28"/>
      <c r="R186" s="28"/>
      <c r="S186" s="28"/>
      <c r="T186" s="28"/>
      <c r="U186" s="28"/>
      <c r="V186" s="28"/>
      <c r="W186" s="28"/>
      <c r="X186" s="29"/>
      <c r="Y186" s="29"/>
      <c r="Z186" s="29"/>
      <c r="AA186" s="29"/>
      <c r="AB186" s="29"/>
    </row>
    <row r="187" spans="4:28" x14ac:dyDescent="0.25">
      <c r="D187" s="57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Q187" s="28"/>
      <c r="R187" s="28"/>
      <c r="S187" s="28"/>
      <c r="T187" s="28"/>
      <c r="U187" s="28"/>
      <c r="V187" s="28"/>
      <c r="W187" s="28"/>
      <c r="X187" s="29"/>
      <c r="Y187" s="29"/>
      <c r="Z187" s="29"/>
      <c r="AA187" s="29"/>
      <c r="AB187" s="29"/>
    </row>
    <row r="188" spans="4:28" x14ac:dyDescent="0.25">
      <c r="D188" s="57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Q188" s="28"/>
      <c r="R188" s="28"/>
      <c r="S188" s="28"/>
      <c r="T188" s="28"/>
      <c r="U188" s="28"/>
      <c r="V188" s="28"/>
      <c r="W188" s="28"/>
      <c r="X188" s="29"/>
      <c r="Y188" s="29"/>
      <c r="Z188" s="29"/>
      <c r="AA188" s="29"/>
      <c r="AB188" s="29"/>
    </row>
    <row r="189" spans="4:28" x14ac:dyDescent="0.25">
      <c r="D189" s="57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Q189" s="28"/>
      <c r="R189" s="28"/>
      <c r="S189" s="28"/>
      <c r="T189" s="28"/>
      <c r="U189" s="28"/>
      <c r="V189" s="28"/>
      <c r="W189" s="28"/>
      <c r="X189" s="29"/>
      <c r="Y189" s="29"/>
      <c r="Z189" s="29"/>
      <c r="AA189" s="29"/>
      <c r="AB189" s="29"/>
    </row>
    <row r="190" spans="4:28" x14ac:dyDescent="0.25">
      <c r="D190" s="57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Q190" s="28"/>
      <c r="R190" s="28"/>
      <c r="S190" s="28"/>
      <c r="T190" s="28"/>
      <c r="U190" s="28"/>
      <c r="V190" s="28"/>
      <c r="W190" s="28"/>
      <c r="X190" s="29"/>
      <c r="Y190" s="29"/>
      <c r="Z190" s="29"/>
      <c r="AA190" s="29"/>
      <c r="AB190" s="29"/>
    </row>
    <row r="191" spans="4:28" x14ac:dyDescent="0.25">
      <c r="D191" s="57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Q191" s="28"/>
      <c r="R191" s="28"/>
      <c r="S191" s="28"/>
      <c r="T191" s="28"/>
      <c r="U191" s="28"/>
      <c r="V191" s="28"/>
      <c r="W191" s="28"/>
      <c r="X191" s="29"/>
      <c r="Y191" s="29"/>
      <c r="Z191" s="29"/>
      <c r="AA191" s="29"/>
      <c r="AB191" s="29"/>
    </row>
    <row r="192" spans="4:28" x14ac:dyDescent="0.25">
      <c r="D192" s="57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Q192" s="28"/>
      <c r="R192" s="28"/>
      <c r="S192" s="28"/>
      <c r="T192" s="28"/>
      <c r="U192" s="28"/>
      <c r="V192" s="28"/>
      <c r="W192" s="28"/>
      <c r="X192" s="29"/>
      <c r="Y192" s="29"/>
      <c r="Z192" s="29"/>
      <c r="AA192" s="29"/>
      <c r="AB192" s="29"/>
    </row>
    <row r="193" spans="4:28" x14ac:dyDescent="0.25">
      <c r="D193" s="57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Q193" s="28"/>
      <c r="R193" s="28"/>
      <c r="S193" s="28"/>
      <c r="T193" s="28"/>
      <c r="U193" s="28"/>
      <c r="V193" s="28"/>
      <c r="W193" s="28"/>
      <c r="X193" s="29"/>
      <c r="Y193" s="29"/>
      <c r="Z193" s="29"/>
      <c r="AA193" s="29"/>
      <c r="AB193" s="29"/>
    </row>
    <row r="194" spans="4:28" x14ac:dyDescent="0.25">
      <c r="D194" s="57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Q194" s="28"/>
      <c r="R194" s="28"/>
      <c r="S194" s="28"/>
      <c r="T194" s="28"/>
      <c r="U194" s="28"/>
      <c r="V194" s="28"/>
      <c r="W194" s="28"/>
      <c r="X194" s="29"/>
      <c r="Y194" s="29"/>
      <c r="Z194" s="29"/>
      <c r="AA194" s="29"/>
      <c r="AB194" s="29"/>
    </row>
    <row r="195" spans="4:28" x14ac:dyDescent="0.25">
      <c r="D195" s="57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Q195" s="28"/>
      <c r="R195" s="28"/>
      <c r="S195" s="28"/>
      <c r="T195" s="28"/>
      <c r="U195" s="28"/>
      <c r="V195" s="28"/>
      <c r="W195" s="28"/>
      <c r="X195" s="29"/>
      <c r="Y195" s="29"/>
      <c r="Z195" s="29"/>
      <c r="AA195" s="29"/>
      <c r="AB195" s="29"/>
    </row>
    <row r="196" spans="4:28" x14ac:dyDescent="0.25">
      <c r="D196" s="57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Q196" s="28"/>
      <c r="R196" s="28"/>
      <c r="S196" s="28"/>
      <c r="T196" s="28"/>
      <c r="U196" s="28"/>
      <c r="V196" s="28"/>
      <c r="W196" s="28"/>
      <c r="X196" s="29"/>
      <c r="Y196" s="29"/>
      <c r="Z196" s="29"/>
      <c r="AA196" s="29"/>
      <c r="AB196" s="29"/>
    </row>
    <row r="197" spans="4:28" x14ac:dyDescent="0.25">
      <c r="D197" s="57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Q197" s="28"/>
      <c r="R197" s="28"/>
      <c r="S197" s="28"/>
      <c r="T197" s="28"/>
      <c r="U197" s="28"/>
      <c r="V197" s="28"/>
      <c r="W197" s="28"/>
      <c r="X197" s="29"/>
      <c r="Y197" s="29"/>
      <c r="Z197" s="29"/>
      <c r="AA197" s="29"/>
      <c r="AB197" s="29"/>
    </row>
    <row r="198" spans="4:28" x14ac:dyDescent="0.25">
      <c r="D198" s="57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Q198" s="28"/>
      <c r="R198" s="28"/>
      <c r="S198" s="28"/>
      <c r="T198" s="28"/>
      <c r="U198" s="28"/>
      <c r="V198" s="28"/>
      <c r="W198" s="28"/>
      <c r="X198" s="29"/>
      <c r="Y198" s="29"/>
      <c r="Z198" s="29"/>
      <c r="AA198" s="29"/>
      <c r="AB198" s="29"/>
    </row>
    <row r="199" spans="4:28" x14ac:dyDescent="0.25">
      <c r="D199" s="57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Q199" s="28"/>
      <c r="R199" s="28"/>
      <c r="S199" s="28"/>
      <c r="T199" s="28"/>
      <c r="U199" s="28"/>
      <c r="V199" s="28"/>
      <c r="W199" s="28"/>
      <c r="X199" s="29"/>
      <c r="Y199" s="29"/>
      <c r="Z199" s="29"/>
      <c r="AA199" s="29"/>
      <c r="AB199" s="29"/>
    </row>
    <row r="200" spans="4:28" x14ac:dyDescent="0.25">
      <c r="D200" s="57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Q200" s="28"/>
      <c r="R200" s="28"/>
      <c r="S200" s="28"/>
      <c r="T200" s="28"/>
      <c r="U200" s="28"/>
      <c r="V200" s="28"/>
      <c r="W200" s="28"/>
      <c r="X200" s="29"/>
      <c r="Y200" s="29"/>
      <c r="Z200" s="29"/>
      <c r="AA200" s="29"/>
      <c r="AB200" s="29"/>
    </row>
    <row r="201" spans="4:28" x14ac:dyDescent="0.25">
      <c r="D201" s="57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Q201" s="28"/>
      <c r="R201" s="28"/>
      <c r="S201" s="28"/>
      <c r="T201" s="28"/>
      <c r="U201" s="28"/>
      <c r="V201" s="28"/>
      <c r="W201" s="28"/>
      <c r="X201" s="29"/>
      <c r="Y201" s="29"/>
      <c r="Z201" s="29"/>
      <c r="AA201" s="29"/>
      <c r="AB201" s="29"/>
    </row>
    <row r="202" spans="4:28" x14ac:dyDescent="0.25">
      <c r="D202" s="57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Q202" s="28"/>
      <c r="R202" s="28"/>
      <c r="S202" s="28"/>
      <c r="T202" s="28"/>
      <c r="U202" s="28"/>
      <c r="V202" s="28"/>
      <c r="W202" s="28"/>
      <c r="X202" s="29"/>
      <c r="Y202" s="29"/>
      <c r="Z202" s="29"/>
      <c r="AA202" s="29"/>
      <c r="AB202" s="29"/>
    </row>
    <row r="203" spans="4:28" x14ac:dyDescent="0.25">
      <c r="D203" s="57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Q203" s="28"/>
      <c r="R203" s="28"/>
      <c r="S203" s="28"/>
      <c r="T203" s="28"/>
      <c r="U203" s="28"/>
      <c r="V203" s="28"/>
      <c r="W203" s="28"/>
      <c r="X203" s="29"/>
      <c r="Y203" s="29"/>
      <c r="Z203" s="29"/>
      <c r="AA203" s="29"/>
      <c r="AB203" s="29"/>
    </row>
    <row r="204" spans="4:28" x14ac:dyDescent="0.25">
      <c r="D204" s="57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Q204" s="28"/>
      <c r="R204" s="28"/>
      <c r="S204" s="28"/>
      <c r="T204" s="28"/>
      <c r="U204" s="28"/>
      <c r="V204" s="28"/>
      <c r="W204" s="28"/>
      <c r="X204" s="29"/>
      <c r="Y204" s="29"/>
      <c r="Z204" s="29"/>
      <c r="AA204" s="29"/>
      <c r="AB204" s="29"/>
    </row>
    <row r="205" spans="4:28" x14ac:dyDescent="0.25">
      <c r="D205" s="57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Q205" s="28"/>
      <c r="R205" s="28"/>
      <c r="S205" s="28"/>
      <c r="T205" s="28"/>
      <c r="U205" s="28"/>
      <c r="V205" s="28"/>
      <c r="W205" s="28"/>
      <c r="X205" s="29"/>
      <c r="Y205" s="29"/>
      <c r="Z205" s="29"/>
      <c r="AA205" s="29"/>
      <c r="AB205" s="29"/>
    </row>
    <row r="206" spans="4:28" x14ac:dyDescent="0.25">
      <c r="D206" s="57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Q206" s="28"/>
      <c r="R206" s="28"/>
      <c r="S206" s="28"/>
      <c r="T206" s="28"/>
      <c r="U206" s="28"/>
      <c r="V206" s="28"/>
      <c r="W206" s="28"/>
      <c r="X206" s="29"/>
      <c r="Y206" s="29"/>
      <c r="Z206" s="29"/>
      <c r="AA206" s="29"/>
      <c r="AB206" s="29"/>
    </row>
    <row r="207" spans="4:28" x14ac:dyDescent="0.25">
      <c r="D207" s="57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Q207" s="28"/>
      <c r="R207" s="28"/>
      <c r="S207" s="28"/>
      <c r="T207" s="28"/>
      <c r="U207" s="28"/>
      <c r="V207" s="28"/>
      <c r="W207" s="28"/>
      <c r="X207" s="29"/>
      <c r="Y207" s="29"/>
      <c r="Z207" s="29"/>
      <c r="AA207" s="29"/>
      <c r="AB207" s="29"/>
    </row>
    <row r="208" spans="4:28" x14ac:dyDescent="0.25">
      <c r="D208" s="57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Q208" s="28"/>
      <c r="R208" s="28"/>
      <c r="S208" s="28"/>
      <c r="T208" s="28"/>
      <c r="U208" s="28"/>
      <c r="V208" s="28"/>
      <c r="W208" s="28"/>
      <c r="X208" s="29"/>
      <c r="Y208" s="29"/>
      <c r="Z208" s="29"/>
      <c r="AA208" s="29"/>
      <c r="AB208" s="29"/>
    </row>
    <row r="209" spans="4:28" x14ac:dyDescent="0.25"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Q209" s="28"/>
      <c r="R209" s="28"/>
      <c r="S209" s="28"/>
      <c r="T209" s="28"/>
      <c r="U209" s="28"/>
      <c r="V209" s="28"/>
      <c r="W209" s="28"/>
      <c r="X209" s="29"/>
      <c r="Y209" s="29"/>
      <c r="Z209" s="29"/>
      <c r="AA209" s="29"/>
      <c r="AB209" s="29"/>
    </row>
    <row r="210" spans="4:28" x14ac:dyDescent="0.25">
      <c r="D210" s="57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Q210" s="28"/>
      <c r="R210" s="28"/>
      <c r="S210" s="28"/>
      <c r="T210" s="28"/>
      <c r="U210" s="28"/>
      <c r="V210" s="28"/>
      <c r="W210" s="28"/>
      <c r="X210" s="29"/>
      <c r="Y210" s="29"/>
      <c r="Z210" s="29"/>
      <c r="AA210" s="29"/>
      <c r="AB210" s="29"/>
    </row>
    <row r="211" spans="4:28" x14ac:dyDescent="0.25">
      <c r="D211" s="57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Q211" s="28"/>
      <c r="R211" s="28"/>
      <c r="S211" s="28"/>
      <c r="T211" s="28"/>
      <c r="U211" s="28"/>
      <c r="V211" s="28"/>
      <c r="W211" s="28"/>
      <c r="X211" s="29"/>
      <c r="Y211" s="29"/>
      <c r="Z211" s="29"/>
      <c r="AA211" s="29"/>
      <c r="AB211" s="29"/>
    </row>
    <row r="212" spans="4:28" x14ac:dyDescent="0.25">
      <c r="D212" s="57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Q212" s="28"/>
      <c r="R212" s="28"/>
      <c r="S212" s="28"/>
      <c r="T212" s="28"/>
      <c r="U212" s="28"/>
      <c r="V212" s="28"/>
      <c r="W212" s="28"/>
      <c r="X212" s="29"/>
      <c r="Y212" s="29"/>
      <c r="Z212" s="29"/>
      <c r="AA212" s="29"/>
      <c r="AB212" s="29"/>
    </row>
    <row r="213" spans="4:28" x14ac:dyDescent="0.25">
      <c r="D213" s="57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Q213" s="28"/>
      <c r="R213" s="28"/>
      <c r="S213" s="28"/>
      <c r="T213" s="28"/>
      <c r="U213" s="28"/>
      <c r="V213" s="28"/>
      <c r="W213" s="28"/>
      <c r="X213" s="29"/>
      <c r="Y213" s="29"/>
      <c r="Z213" s="29"/>
      <c r="AA213" s="29"/>
      <c r="AB213" s="29"/>
    </row>
    <row r="214" spans="4:28" x14ac:dyDescent="0.25">
      <c r="D214" s="57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Q214" s="28"/>
      <c r="R214" s="28"/>
      <c r="S214" s="28"/>
      <c r="T214" s="28"/>
      <c r="U214" s="28"/>
      <c r="V214" s="28"/>
      <c r="W214" s="28"/>
      <c r="X214" s="29"/>
      <c r="Y214" s="29"/>
      <c r="Z214" s="29"/>
      <c r="AA214" s="29"/>
      <c r="AB214" s="29"/>
    </row>
    <row r="215" spans="4:28" x14ac:dyDescent="0.25">
      <c r="D215" s="57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Q215" s="28"/>
      <c r="R215" s="28"/>
      <c r="S215" s="28"/>
      <c r="T215" s="28"/>
      <c r="U215" s="28"/>
      <c r="V215" s="28"/>
      <c r="W215" s="28"/>
      <c r="X215" s="29"/>
      <c r="Y215" s="29"/>
      <c r="Z215" s="29"/>
      <c r="AA215" s="29"/>
      <c r="AB215" s="29"/>
    </row>
    <row r="216" spans="4:28" x14ac:dyDescent="0.25">
      <c r="D216" s="57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Q216" s="28"/>
      <c r="R216" s="28"/>
      <c r="S216" s="28"/>
      <c r="T216" s="28"/>
      <c r="U216" s="28"/>
      <c r="V216" s="28"/>
      <c r="W216" s="28"/>
      <c r="X216" s="29"/>
      <c r="Y216" s="29"/>
      <c r="Z216" s="29"/>
      <c r="AA216" s="29"/>
      <c r="AB216" s="29"/>
    </row>
    <row r="217" spans="4:28" x14ac:dyDescent="0.25">
      <c r="D217" s="57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Q217" s="28"/>
      <c r="R217" s="28"/>
      <c r="S217" s="28"/>
      <c r="T217" s="28"/>
      <c r="U217" s="28"/>
      <c r="V217" s="28"/>
      <c r="W217" s="28"/>
      <c r="X217" s="29"/>
      <c r="Y217" s="29"/>
      <c r="Z217" s="29"/>
      <c r="AA217" s="29"/>
      <c r="AB217" s="29"/>
    </row>
    <row r="218" spans="4:28" x14ac:dyDescent="0.25">
      <c r="D218" s="57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Q218" s="28"/>
      <c r="R218" s="28"/>
      <c r="S218" s="28"/>
      <c r="T218" s="28"/>
      <c r="U218" s="28"/>
      <c r="V218" s="28"/>
      <c r="W218" s="28"/>
      <c r="X218" s="29"/>
      <c r="Y218" s="29"/>
      <c r="Z218" s="29"/>
      <c r="AA218" s="29"/>
      <c r="AB218" s="29"/>
    </row>
    <row r="219" spans="4:28" x14ac:dyDescent="0.25">
      <c r="D219" s="57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Q219" s="28"/>
      <c r="R219" s="28"/>
      <c r="S219" s="28"/>
      <c r="T219" s="28"/>
      <c r="U219" s="28"/>
      <c r="V219" s="28"/>
      <c r="W219" s="28"/>
      <c r="X219" s="29"/>
      <c r="Y219" s="29"/>
      <c r="Z219" s="29"/>
      <c r="AA219" s="29"/>
      <c r="AB219" s="29"/>
    </row>
    <row r="220" spans="4:28" x14ac:dyDescent="0.25">
      <c r="D220" s="57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Q220" s="28"/>
      <c r="R220" s="28"/>
      <c r="S220" s="28"/>
      <c r="T220" s="28"/>
      <c r="U220" s="28"/>
      <c r="V220" s="28"/>
      <c r="W220" s="28"/>
      <c r="X220" s="29"/>
      <c r="Y220" s="29"/>
      <c r="Z220" s="29"/>
      <c r="AA220" s="29"/>
      <c r="AB220" s="29"/>
    </row>
    <row r="221" spans="4:28" x14ac:dyDescent="0.25">
      <c r="D221" s="57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Q221" s="28"/>
      <c r="R221" s="28"/>
      <c r="S221" s="28"/>
      <c r="T221" s="28"/>
      <c r="U221" s="28"/>
      <c r="V221" s="28"/>
      <c r="W221" s="28"/>
      <c r="X221" s="29"/>
      <c r="Y221" s="29"/>
      <c r="Z221" s="29"/>
      <c r="AA221" s="29"/>
      <c r="AB221" s="29"/>
    </row>
    <row r="222" spans="4:28" x14ac:dyDescent="0.25">
      <c r="D222" s="57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Q222" s="28"/>
      <c r="R222" s="28"/>
      <c r="S222" s="28"/>
      <c r="T222" s="28"/>
      <c r="U222" s="28"/>
      <c r="V222" s="28"/>
      <c r="W222" s="28"/>
      <c r="X222" s="29"/>
      <c r="Y222" s="29"/>
      <c r="Z222" s="29"/>
      <c r="AA222" s="29"/>
      <c r="AB222" s="29"/>
    </row>
    <row r="223" spans="4:28" x14ac:dyDescent="0.25">
      <c r="D223" s="57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Q223" s="28"/>
      <c r="R223" s="28"/>
      <c r="S223" s="28"/>
      <c r="T223" s="28"/>
      <c r="U223" s="28"/>
      <c r="V223" s="28"/>
      <c r="W223" s="28"/>
      <c r="X223" s="29"/>
      <c r="Y223" s="29"/>
      <c r="Z223" s="29"/>
      <c r="AA223" s="29"/>
      <c r="AB223" s="29"/>
    </row>
    <row r="224" spans="4:28" x14ac:dyDescent="0.25">
      <c r="D224" s="57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Q224" s="28"/>
      <c r="R224" s="28"/>
      <c r="S224" s="28"/>
      <c r="T224" s="28"/>
      <c r="U224" s="28"/>
      <c r="V224" s="28"/>
      <c r="W224" s="28"/>
      <c r="X224" s="29"/>
      <c r="Y224" s="29"/>
      <c r="Z224" s="29"/>
      <c r="AA224" s="29"/>
      <c r="AB224" s="29"/>
    </row>
    <row r="225" spans="4:28" x14ac:dyDescent="0.25">
      <c r="D225" s="57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Q225" s="28"/>
      <c r="R225" s="28"/>
      <c r="S225" s="28"/>
      <c r="T225" s="28"/>
      <c r="U225" s="28"/>
      <c r="V225" s="28"/>
      <c r="W225" s="28"/>
      <c r="X225" s="29"/>
      <c r="Y225" s="29"/>
      <c r="Z225" s="29"/>
      <c r="AA225" s="29"/>
      <c r="AB225" s="29"/>
    </row>
    <row r="226" spans="4:28" x14ac:dyDescent="0.25">
      <c r="D226" s="57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Q226" s="28"/>
      <c r="R226" s="28"/>
      <c r="S226" s="28"/>
      <c r="T226" s="28"/>
      <c r="U226" s="28"/>
      <c r="V226" s="28"/>
      <c r="W226" s="28"/>
      <c r="X226" s="29"/>
      <c r="Y226" s="29"/>
      <c r="Z226" s="29"/>
      <c r="AA226" s="29"/>
      <c r="AB226" s="29"/>
    </row>
    <row r="227" spans="4:28" x14ac:dyDescent="0.25">
      <c r="D227" s="57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Q227" s="28"/>
      <c r="R227" s="28"/>
      <c r="S227" s="28"/>
      <c r="T227" s="28"/>
      <c r="U227" s="28"/>
      <c r="V227" s="28"/>
      <c r="W227" s="28"/>
      <c r="X227" s="29"/>
      <c r="Y227" s="29"/>
      <c r="Z227" s="29"/>
      <c r="AA227" s="29"/>
      <c r="AB227" s="29"/>
    </row>
    <row r="228" spans="4:28" x14ac:dyDescent="0.25">
      <c r="D228" s="57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Q228" s="28"/>
      <c r="R228" s="28"/>
      <c r="S228" s="28"/>
      <c r="T228" s="28"/>
      <c r="U228" s="28"/>
      <c r="V228" s="28"/>
      <c r="W228" s="28"/>
      <c r="X228" s="29"/>
      <c r="Y228" s="29"/>
      <c r="Z228" s="29"/>
      <c r="AA228" s="29"/>
      <c r="AB228" s="29"/>
    </row>
    <row r="229" spans="4:28" x14ac:dyDescent="0.25">
      <c r="D229" s="57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Q229" s="28"/>
      <c r="R229" s="28"/>
      <c r="S229" s="28"/>
      <c r="T229" s="28"/>
      <c r="U229" s="28"/>
      <c r="V229" s="28"/>
      <c r="W229" s="28"/>
      <c r="X229" s="29"/>
      <c r="Y229" s="29"/>
      <c r="Z229" s="29"/>
      <c r="AA229" s="29"/>
      <c r="AB229" s="29"/>
    </row>
    <row r="230" spans="4:28" x14ac:dyDescent="0.25">
      <c r="D230" s="57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4:28" x14ac:dyDescent="0.25">
      <c r="D231" s="57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4:28" x14ac:dyDescent="0.25">
      <c r="D232" s="57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spans="4:28" x14ac:dyDescent="0.25">
      <c r="D233" s="57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spans="4:28" x14ac:dyDescent="0.25">
      <c r="D234" s="57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spans="4:28" x14ac:dyDescent="0.25">
      <c r="D235" s="57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spans="4:28" x14ac:dyDescent="0.25">
      <c r="D236" s="57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spans="4:28" x14ac:dyDescent="0.25">
      <c r="D237" s="57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spans="4:28" x14ac:dyDescent="0.25">
      <c r="D238" s="57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spans="4:28" x14ac:dyDescent="0.25">
      <c r="D239" s="57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spans="4:28" x14ac:dyDescent="0.25">
      <c r="D240" s="57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spans="4:28" x14ac:dyDescent="0.25">
      <c r="D241" s="57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spans="4:28" x14ac:dyDescent="0.25">
      <c r="D242" s="57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spans="4:28" x14ac:dyDescent="0.25">
      <c r="D243" s="57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spans="4:28" x14ac:dyDescent="0.25">
      <c r="D244" s="57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spans="4:28" x14ac:dyDescent="0.25">
      <c r="D245" s="57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spans="4:28" x14ac:dyDescent="0.25">
      <c r="D246" s="57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spans="4:28" x14ac:dyDescent="0.25">
      <c r="D247" s="57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spans="4:28" x14ac:dyDescent="0.25">
      <c r="D248" s="57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spans="4:28" x14ac:dyDescent="0.25">
      <c r="D249" s="57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spans="4:28" x14ac:dyDescent="0.25">
      <c r="D250" s="57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spans="4:28" x14ac:dyDescent="0.25">
      <c r="D251" s="57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4:28" x14ac:dyDescent="0.25">
      <c r="D252" s="57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4:28" x14ac:dyDescent="0.25">
      <c r="D253" s="57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spans="4:28" x14ac:dyDescent="0.25">
      <c r="D254" s="57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spans="4:28" x14ac:dyDescent="0.25">
      <c r="D255" s="57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spans="4:28" x14ac:dyDescent="0.25">
      <c r="D256" s="57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spans="4:28" x14ac:dyDescent="0.25">
      <c r="D257" s="57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spans="4:28" x14ac:dyDescent="0.25">
      <c r="D258" s="57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4:28" x14ac:dyDescent="0.25">
      <c r="D259" s="57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spans="4:28" x14ac:dyDescent="0.25">
      <c r="D260" s="57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4:28" x14ac:dyDescent="0.25">
      <c r="D261" s="57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spans="4:28" x14ac:dyDescent="0.25">
      <c r="D262" s="57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spans="4:28" x14ac:dyDescent="0.25"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spans="4:28" x14ac:dyDescent="0.25"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spans="4:28" x14ac:dyDescent="0.25"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spans="4:28" x14ac:dyDescent="0.25"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spans="4:28" x14ac:dyDescent="0.25"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spans="4:28" x14ac:dyDescent="0.25"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spans="4:28" x14ac:dyDescent="0.25"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spans="4:28" x14ac:dyDescent="0.25"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spans="4:28" x14ac:dyDescent="0.25"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spans="4:28" x14ac:dyDescent="0.25"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spans="17:28" x14ac:dyDescent="0.25"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spans="17:28" x14ac:dyDescent="0.25"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spans="17:28" x14ac:dyDescent="0.25"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spans="17:28" x14ac:dyDescent="0.25"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17:28" x14ac:dyDescent="0.25"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spans="17:28" x14ac:dyDescent="0.25"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spans="17:28" x14ac:dyDescent="0.25"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spans="17:28" x14ac:dyDescent="0.25"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spans="17:28" x14ac:dyDescent="0.25"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spans="17:28" x14ac:dyDescent="0.25"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spans="17:28" x14ac:dyDescent="0.25"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spans="17:28" x14ac:dyDescent="0.25"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spans="17:28" x14ac:dyDescent="0.25"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spans="17:28" x14ac:dyDescent="0.25"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spans="17:28" x14ac:dyDescent="0.25"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spans="17:28" x14ac:dyDescent="0.25"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spans="17:28" x14ac:dyDescent="0.25"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spans="17:28" x14ac:dyDescent="0.25"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spans="17:28" x14ac:dyDescent="0.25"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spans="17:28" x14ac:dyDescent="0.25"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spans="17:28" x14ac:dyDescent="0.25"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spans="17:28" x14ac:dyDescent="0.25"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spans="17:28" x14ac:dyDescent="0.25"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spans="17:28" x14ac:dyDescent="0.25"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spans="17:28" x14ac:dyDescent="0.25"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spans="17:28" x14ac:dyDescent="0.25"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spans="17:28" x14ac:dyDescent="0.25"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spans="17:28" x14ac:dyDescent="0.25"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spans="17:28" x14ac:dyDescent="0.25"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spans="17:28" x14ac:dyDescent="0.25"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spans="17:28" x14ac:dyDescent="0.25"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spans="17:28" x14ac:dyDescent="0.25"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spans="17:28" x14ac:dyDescent="0.25"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spans="17:28" x14ac:dyDescent="0.25"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spans="17:28" x14ac:dyDescent="0.25"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spans="17:28" x14ac:dyDescent="0.25"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spans="17:28" x14ac:dyDescent="0.25"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spans="17:28" x14ac:dyDescent="0.25"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spans="17:28" x14ac:dyDescent="0.25"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spans="17:28" x14ac:dyDescent="0.25"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spans="17:28" x14ac:dyDescent="0.25"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spans="17:28" x14ac:dyDescent="0.25"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spans="17:28" x14ac:dyDescent="0.25"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spans="17:28" x14ac:dyDescent="0.25"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spans="17:28" x14ac:dyDescent="0.25"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spans="17:28" x14ac:dyDescent="0.25"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spans="17:28" x14ac:dyDescent="0.25"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spans="17:28" x14ac:dyDescent="0.25"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spans="17:28" x14ac:dyDescent="0.25"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spans="17:28" x14ac:dyDescent="0.25"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spans="17:28" x14ac:dyDescent="0.25"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spans="17:28" x14ac:dyDescent="0.25"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spans="17:28" x14ac:dyDescent="0.25"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spans="17:28" x14ac:dyDescent="0.25"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spans="17:28" x14ac:dyDescent="0.25"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spans="17:28" x14ac:dyDescent="0.25"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spans="17:28" x14ac:dyDescent="0.25"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spans="17:28" x14ac:dyDescent="0.25"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spans="17:28" x14ac:dyDescent="0.25"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spans="17:28" x14ac:dyDescent="0.25"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spans="17:28" x14ac:dyDescent="0.25"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spans="17:28" x14ac:dyDescent="0.25"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spans="17:28" x14ac:dyDescent="0.25"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spans="17:28" x14ac:dyDescent="0.25"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spans="17:28" x14ac:dyDescent="0.25"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spans="17:28" x14ac:dyDescent="0.25"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spans="17:28" x14ac:dyDescent="0.25"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spans="17:28" x14ac:dyDescent="0.25"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spans="17:28" x14ac:dyDescent="0.25"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spans="17:28" x14ac:dyDescent="0.25"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spans="17:28" x14ac:dyDescent="0.25"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spans="17:28" x14ac:dyDescent="0.25"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spans="17:28" x14ac:dyDescent="0.25"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spans="17:28" x14ac:dyDescent="0.25"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spans="17:28" x14ac:dyDescent="0.25"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spans="17:28" x14ac:dyDescent="0.25"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spans="17:28" x14ac:dyDescent="0.25"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spans="17:28" x14ac:dyDescent="0.25"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spans="17:28" x14ac:dyDescent="0.25"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spans="17:28" x14ac:dyDescent="0.25"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spans="17:28" x14ac:dyDescent="0.25"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spans="17:28" x14ac:dyDescent="0.25"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spans="17:28" x14ac:dyDescent="0.25"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</sheetData>
  <sheetProtection password="DF3E" sheet="1" objects="1" scenarios="1"/>
  <protectedRanges>
    <protectedRange sqref="F91:F111 F113:F143 F5:F89" name="Intervalo1"/>
  </protectedRanges>
  <mergeCells count="46">
    <mergeCell ref="A3:A4"/>
    <mergeCell ref="C109:C110"/>
    <mergeCell ref="C127:C131"/>
    <mergeCell ref="F5:F8"/>
    <mergeCell ref="J5:J8"/>
    <mergeCell ref="E5:E8"/>
    <mergeCell ref="C94:C95"/>
    <mergeCell ref="C115:C126"/>
    <mergeCell ref="C113:C114"/>
    <mergeCell ref="C10:C40"/>
    <mergeCell ref="I5:I8"/>
    <mergeCell ref="B113:B143"/>
    <mergeCell ref="B91:B111"/>
    <mergeCell ref="C5:C8"/>
    <mergeCell ref="C102:C106"/>
    <mergeCell ref="C107:C108"/>
    <mergeCell ref="C132:C143"/>
    <mergeCell ref="C41:C42"/>
    <mergeCell ref="C43:C46"/>
    <mergeCell ref="C47:C52"/>
    <mergeCell ref="C53:C62"/>
    <mergeCell ref="C63:C66"/>
    <mergeCell ref="C67:C80"/>
    <mergeCell ref="C81:C83"/>
    <mergeCell ref="C84:C88"/>
    <mergeCell ref="C91:C93"/>
    <mergeCell ref="C96:C101"/>
    <mergeCell ref="B5:B89"/>
    <mergeCell ref="B1:O1"/>
    <mergeCell ref="E3:N3"/>
    <mergeCell ref="B3:B4"/>
    <mergeCell ref="C3:C4"/>
    <mergeCell ref="D3:D4"/>
    <mergeCell ref="O3:O4"/>
    <mergeCell ref="O5:O8"/>
    <mergeCell ref="M5:M8"/>
    <mergeCell ref="K5:K8"/>
    <mergeCell ref="N5:N8"/>
    <mergeCell ref="L5:L8"/>
    <mergeCell ref="E2:O2"/>
    <mergeCell ref="B2:D2"/>
    <mergeCell ref="R5:R7"/>
    <mergeCell ref="S5:S7"/>
    <mergeCell ref="T5:T7"/>
    <mergeCell ref="U5:U7"/>
    <mergeCell ref="Q5:Q7"/>
  </mergeCells>
  <phoneticPr fontId="9" type="noConversion"/>
  <pageMargins left="0.19685039370078741" right="0.19685039370078741" top="0.15748031496062992" bottom="0" header="0.31496062992125984" footer="0.31496062992125984"/>
  <pageSetup paperSize="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Resumo</vt:lpstr>
      <vt:lpstr>Grelha para n meses</vt:lpstr>
      <vt:lpstr>'Grelha para n meses'!Títulos_de_Impressão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Presidente</dc:creator>
  <cp:lastModifiedBy>eribeiro</cp:lastModifiedBy>
  <cp:lastPrinted>2014-10-02T17:58:51Z</cp:lastPrinted>
  <dcterms:created xsi:type="dcterms:W3CDTF">2009-10-16T14:33:42Z</dcterms:created>
  <dcterms:modified xsi:type="dcterms:W3CDTF">2015-06-04T09:16:42Z</dcterms:modified>
</cp:coreProperties>
</file>